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7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Anexa 34" sheetId="8" r:id="rId8"/>
    <sheet name="corelatii anexa 6" sheetId="9" r:id="rId9"/>
    <sheet name="CORELATII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'corelatii anexa 6'!$A$1:$H$75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<sst xmlns="http://schemas.openxmlformats.org/spreadsheetml/2006/main" count="2041" uniqueCount="1208">
  <si>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</si>
  <si>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</si>
  <si>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</si>
  <si>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</si>
  <si>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</si>
  <si>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</si>
  <si>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</si>
  <si>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</si>
  <si>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</si>
  <si>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</si>
  <si>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</si>
  <si>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</si>
  <si>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</si>
  <si>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</si>
  <si>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</si>
  <si>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</si>
  <si>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</si>
  <si>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</si>
  <si>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Datorii ale fondului de risc (ct.4620109+ct.4620209)</t>
  </si>
  <si>
    <t>Alte obligaţii de plată cf. hotărârilor definitive ale organismelor internaţionale ( amenzi, CE, CEDO, etc.)                                                   Total ( rd.475.1+475.2) (ct.4620109+ct.4620209),  din care: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</si>
  <si>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</si>
  <si>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</si>
  <si>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</si>
  <si>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</si>
  <si>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</si>
  <si>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</si>
  <si>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</si>
  <si>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</si>
  <si>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</si>
  <si>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</si>
  <si>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</si>
  <si>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</si>
  <si>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</si>
  <si>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</si>
  <si>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</si>
  <si>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</si>
  <si>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</si>
  <si>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</si>
  <si>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</si>
  <si>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</si>
  <si>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</si>
  <si>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</si>
  <si>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</si>
  <si>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</si>
  <si>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</si>
  <si>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</si>
  <si>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</si>
  <si>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</si>
  <si>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</si>
  <si>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</si>
  <si>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</si>
  <si>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</si>
  <si>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</si>
  <si>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</si>
  <si>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</si>
  <si>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</si>
  <si>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</si>
  <si>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</si>
  <si>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</si>
  <si>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</si>
  <si>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</si>
  <si>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</si>
  <si>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</si>
  <si>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</si>
  <si>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</si>
  <si>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</si>
  <si>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</si>
  <si>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</si>
  <si>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</si>
  <si>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</si>
  <si>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</si>
  <si>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</si>
  <si>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</si>
  <si>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</si>
  <si>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</si>
  <si>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</si>
  <si>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</si>
  <si>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</si>
  <si>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</si>
  <si>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</si>
  <si>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</si>
  <si>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</si>
  <si>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</si>
  <si>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</si>
  <si>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</si>
  <si>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</si>
  <si>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</si>
  <si>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</si>
  <si>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</si>
  <si>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</si>
  <si>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</si>
  <si>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</si>
  <si>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</si>
  <si>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</si>
  <si>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</si>
  <si>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</si>
  <si>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</si>
  <si>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</si>
  <si>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</si>
  <si>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</si>
  <si>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</si>
  <si>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</si>
  <si>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</si>
  <si>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</si>
  <si>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</si>
  <si>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</si>
  <si>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Alte valori (ct.5320100+ ct.5320200+ct.5320300+ct.5320400+ ct.5320500+ct.5320600+ ct.5320800)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</si>
  <si>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</si>
  <si>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</si>
  <si>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</si>
  <si>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</si>
  <si>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</si>
  <si>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</si>
  <si>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</si>
  <si>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</si>
  <si>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</si>
  <si>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</si>
  <si>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</si>
  <si>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</si>
  <si>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</si>
  <si>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</si>
  <si>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</si>
  <si>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</si>
  <si>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</si>
  <si>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</si>
  <si>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</si>
  <si>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</si>
  <si>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</si>
  <si>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</si>
  <si>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</si>
  <si>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</si>
  <si>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</si>
  <si>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</si>
  <si>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</si>
  <si>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</si>
  <si>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</si>
  <si>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</si>
  <si>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</si>
  <si>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</si>
  <si>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</si>
  <si>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</si>
  <si>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</si>
  <si>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</si>
  <si>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</si>
  <si>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</si>
  <si>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</si>
  <si>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</si>
  <si>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</si>
  <si>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</si>
  <si>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</si>
  <si>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</si>
  <si>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</si>
  <si>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</si>
  <si>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</si>
  <si>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</si>
  <si>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</si>
  <si>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</si>
  <si>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</si>
  <si>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</si>
  <si>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</si>
  <si>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</si>
  <si>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</si>
  <si>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</si>
  <si>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</si>
  <si>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</si>
  <si>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</si>
  <si>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</si>
  <si>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</si>
  <si>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</si>
  <si>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</si>
  <si>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</si>
  <si>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</si>
  <si>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</si>
  <si>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</si>
  <si>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</si>
  <si>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</si>
  <si>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</si>
  <si>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</si>
  <si>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</si>
  <si>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</si>
  <si>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</si>
  <si>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</si>
  <si>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</si>
  <si>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</si>
  <si>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</si>
  <si>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</si>
  <si>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</si>
  <si>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</si>
  <si>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</si>
  <si>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</si>
  <si>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</si>
  <si>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</si>
  <si>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</si>
  <si>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</si>
  <si>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</si>
  <si>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</si>
  <si>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</si>
  <si>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</si>
  <si>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</si>
  <si>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</si>
  <si>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</si>
  <si>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</si>
  <si>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</si>
  <si>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</si>
  <si>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</si>
  <si>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</si>
  <si>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</si>
  <si>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</si>
  <si>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</si>
  <si>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</si>
  <si>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</si>
  <si>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</si>
  <si>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</si>
  <si>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</si>
  <si>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</si>
  <si>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</si>
  <si>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</si>
  <si>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</si>
  <si>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</si>
  <si>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</si>
  <si>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</si>
  <si>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</si>
  <si>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</si>
  <si>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</si>
  <si>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</si>
  <si>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</si>
  <si>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</si>
  <si>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</si>
  <si>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</si>
  <si>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</si>
  <si>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</si>
  <si>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</si>
  <si>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</si>
  <si>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</si>
  <si>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</si>
  <si>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</si>
  <si>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</si>
  <si>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</si>
  <si>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</si>
  <si>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</si>
  <si>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</si>
  <si>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</si>
  <si>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</si>
  <si>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</si>
  <si>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</si>
  <si>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</si>
  <si>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</si>
  <si>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</si>
  <si>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</si>
  <si>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</si>
  <si>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</si>
  <si>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</si>
  <si>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</si>
  <si>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</si>
  <si>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</si>
  <si>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</si>
  <si>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</si>
  <si>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</si>
  <si>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</si>
  <si>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</si>
  <si>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</si>
  <si>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</si>
  <si>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</si>
  <si>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</si>
  <si>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</si>
  <si>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</si>
  <si>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</si>
  <si>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</si>
  <si>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</si>
  <si>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</si>
  <si>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</si>
  <si>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</si>
  <si>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</si>
  <si>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</si>
  <si>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</si>
  <si>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</si>
  <si>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</si>
  <si>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</si>
  <si>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</si>
  <si>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</si>
  <si>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</si>
  <si>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</si>
  <si>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</si>
  <si>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</si>
  <si>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</si>
  <si>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</si>
  <si>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</si>
  <si>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</si>
  <si>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</si>
  <si>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</si>
  <si>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</si>
  <si>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</si>
  <si>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</si>
  <si>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</si>
  <si>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</si>
  <si>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</si>
  <si>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</si>
  <si>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</si>
  <si>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</si>
  <si>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</si>
  <si>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</si>
  <si>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</si>
  <si>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</si>
  <si>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</si>
  <si>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</si>
  <si>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</si>
  <si>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</si>
  <si>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</si>
  <si>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</si>
  <si>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</si>
  <si>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</si>
  <si>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</si>
  <si>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</si>
  <si>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</si>
  <si>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</si>
  <si>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</si>
  <si>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</si>
  <si>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</si>
  <si>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</si>
  <si>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</si>
  <si>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</si>
  <si>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</si>
  <si>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</si>
  <si>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</si>
  <si>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</si>
  <si>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</si>
  <si>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</si>
  <si>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</si>
  <si>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</si>
  <si>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</si>
  <si>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</si>
  <si>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</si>
  <si>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</si>
  <si>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</si>
  <si>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</si>
  <si>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</si>
  <si>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</si>
  <si>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</si>
  <si>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</si>
  <si>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</si>
  <si>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</si>
  <si>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</si>
  <si>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</si>
  <si>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</si>
  <si>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</si>
  <si>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</si>
  <si>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</si>
  <si>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</si>
  <si>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</si>
  <si>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</si>
  <si>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</si>
  <si>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</si>
  <si>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</si>
  <si>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</si>
  <si>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</si>
  <si>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</si>
  <si>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</si>
  <si>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</si>
  <si>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</si>
  <si>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</si>
  <si>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</si>
  <si>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</si>
  <si>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</si>
  <si>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</si>
  <si>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</si>
  <si>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</si>
  <si>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</si>
  <si>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</si>
  <si>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</si>
  <si>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</si>
  <si>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</si>
  <si>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</si>
  <si>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</si>
  <si>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</si>
  <si>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</si>
  <si>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</si>
  <si>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</si>
  <si>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</si>
  <si>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</si>
  <si>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</si>
  <si>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</si>
  <si>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</si>
  <si>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</si>
  <si>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</si>
  <si>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</si>
  <si>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</si>
  <si>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</si>
  <si>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</si>
  <si>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</si>
  <si>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</si>
  <si>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</si>
  <si>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</si>
  <si>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</si>
  <si>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</si>
  <si>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</si>
  <si>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</si>
  <si>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</si>
  <si>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</si>
  <si>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</si>
  <si>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</si>
  <si>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</si>
  <si>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</si>
  <si>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</si>
  <si>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</si>
  <si>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</si>
  <si>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</si>
  <si>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</si>
  <si>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</si>
  <si>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</si>
  <si>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</si>
  <si>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</si>
  <si>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</si>
  <si>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</si>
  <si>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</si>
  <si>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</si>
  <si>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</si>
  <si>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</si>
  <si>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</si>
  <si>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</si>
  <si>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</si>
  <si>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</si>
  <si>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</si>
  <si>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</si>
  <si>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</si>
  <si>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</si>
  <si>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</si>
  <si>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</si>
  <si>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</si>
  <si>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</si>
  <si>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</si>
  <si>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</si>
  <si>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</si>
  <si>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</si>
  <si>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</si>
  <si>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</si>
  <si>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</si>
  <si>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</si>
  <si>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</si>
  <si>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</si>
  <si>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</si>
  <si>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</si>
  <si>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</si>
  <si>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</si>
  <si>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</si>
  <si>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</si>
  <si>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</si>
  <si>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</si>
  <si>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</si>
  <si>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</si>
  <si>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</si>
  <si>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</si>
  <si>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</si>
  <si>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</si>
  <si>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</si>
  <si>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</si>
  <si>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</si>
  <si>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</si>
  <si>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</si>
  <si>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</si>
  <si>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</si>
  <si>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</si>
  <si>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</si>
  <si>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</si>
  <si>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</si>
  <si>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</si>
  <si>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</si>
  <si>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</si>
  <si>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</si>
  <si>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</si>
  <si>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</si>
  <si>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</si>
  <si>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</si>
  <si>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</si>
  <si>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</si>
  <si>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</si>
  <si>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</si>
  <si>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</si>
  <si>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</si>
  <si>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</si>
  <si>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</si>
  <si>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</si>
  <si>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</si>
  <si>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</si>
  <si>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</si>
  <si>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</si>
  <si>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</si>
  <si>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</si>
  <si>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</si>
  <si>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</si>
  <si>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</si>
  <si>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</si>
  <si>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</si>
  <si>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</si>
  <si>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</si>
  <si>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</si>
  <si>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</si>
  <si>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</si>
  <si>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</si>
  <si>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</si>
  <si>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</si>
  <si>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CURENTE - sume ce urmează a fi plătite   într-o perioadă de până la un an  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</si>
  <si>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</si>
  <si>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</si>
  <si>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</si>
  <si>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</si>
  <si>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</si>
  <si>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</si>
  <si>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</si>
  <si>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</si>
  <si>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</si>
  <si>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Disponibilităţi în lei ale Trezoreriei Centrale şi ale trezoreriilor teritoriale (ct.5120600+ct.5120901+ct.5120902+ct.5121000+ ct.5550101+ct.5550103 -ct.7700000)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</si>
  <si>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</si>
  <si>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</si>
  <si>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</si>
  <si>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</si>
  <si>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</si>
  <si>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</si>
  <si>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</si>
  <si>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</si>
  <si>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</si>
  <si>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</si>
  <si>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</si>
  <si>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</si>
  <si>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</si>
  <si>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</si>
  <si>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</si>
  <si>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</si>
  <si>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</si>
  <si>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</si>
  <si>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</si>
  <si>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</si>
  <si>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</si>
  <si>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</si>
  <si>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</si>
  <si>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</si>
  <si>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</si>
  <si>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</si>
  <si>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</si>
  <si>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</si>
  <si>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</si>
  <si>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</si>
  <si>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</si>
  <si>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</si>
  <si>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</si>
  <si>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</si>
  <si>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</si>
  <si>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</si>
  <si>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</si>
  <si>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</si>
  <si>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</si>
  <si>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</si>
  <si>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</si>
  <si>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</si>
  <si>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</si>
  <si>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</si>
  <si>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</si>
  <si>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</si>
  <si>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</si>
  <si>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</si>
  <si>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</si>
  <si>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</si>
  <si>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</si>
  <si>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</si>
  <si>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</si>
  <si>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</si>
  <si>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</si>
  <si>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</si>
  <si>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</si>
  <si>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</si>
  <si>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</si>
  <si>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</si>
  <si>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</si>
  <si>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</si>
  <si>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</si>
  <si>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</si>
  <si>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</si>
  <si>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</si>
  <si>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</si>
  <si>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</si>
  <si>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</si>
  <si>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</si>
  <si>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</si>
  <si>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</si>
  <si>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</si>
  <si>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</si>
  <si>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</si>
  <si>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</si>
  <si>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</si>
  <si>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</si>
  <si>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</si>
  <si>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</si>
  <si>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</si>
  <si>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</si>
  <si>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</si>
  <si>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</si>
  <si>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</si>
  <si>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</si>
  <si>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</si>
  <si>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</si>
  <si>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</si>
  <si>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</si>
  <si>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</si>
  <si>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</si>
  <si>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</si>
  <si>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</si>
  <si>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</si>
  <si>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</si>
  <si>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</si>
  <si>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</si>
  <si>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</si>
  <si>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</si>
  <si>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</si>
  <si>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</si>
  <si>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</si>
  <si>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</si>
  <si>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</si>
  <si>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</si>
  <si>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</si>
  <si>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</si>
  <si>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</si>
  <si>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</si>
  <si>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</si>
  <si>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</si>
  <si>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</si>
  <si>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</si>
  <si>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</si>
  <si>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</si>
  <si>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</si>
  <si>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</si>
  <si>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</si>
  <si>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</si>
  <si>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</si>
  <si>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</si>
  <si>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</si>
  <si>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</si>
  <si>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</si>
  <si>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</si>
  <si>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</si>
  <si>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</si>
  <si>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</si>
  <si>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</si>
  <si>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</si>
  <si>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</si>
  <si>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</si>
  <si>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</si>
  <si>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</si>
  <si>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</si>
  <si>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</si>
  <si>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</si>
  <si>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</si>
  <si>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</si>
  <si>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</si>
  <si>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</si>
  <si>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</si>
  <si>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</si>
  <si>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</si>
  <si>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</si>
  <si>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</si>
  <si>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</si>
  <si>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</si>
  <si>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</si>
  <si>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</si>
  <si>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</si>
  <si>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</si>
  <si>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</si>
  <si>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</si>
  <si>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</si>
  <si>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</si>
  <si>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</si>
  <si>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</si>
  <si>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</si>
  <si>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</si>
  <si>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</si>
  <si>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</si>
  <si>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</si>
  <si>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</si>
  <si>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</si>
  <si>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</si>
  <si>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</si>
  <si>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</si>
  <si>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</si>
  <si>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</si>
  <si>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</si>
  <si>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</si>
  <si>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</si>
  <si>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</si>
  <si>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</si>
  <si>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</si>
  <si>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</si>
  <si>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</si>
  <si>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</si>
  <si>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</si>
  <si>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</si>
  <si>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</si>
  <si>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</si>
  <si>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</si>
  <si>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</si>
  <si>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</si>
  <si>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</si>
  <si>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</si>
  <si>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</si>
  <si>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</si>
  <si>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</si>
  <si>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</si>
  <si>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</si>
  <si>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</si>
  <si>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</si>
  <si>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</si>
  <si>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</si>
  <si>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</si>
  <si>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</si>
  <si>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</si>
  <si>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</si>
  <si>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</si>
  <si>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</si>
  <si>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</si>
  <si>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</si>
  <si>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</si>
  <si>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</si>
  <si>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</si>
  <si>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</si>
  <si>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</si>
  <si>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</si>
  <si>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</si>
  <si>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</si>
  <si>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</si>
  <si>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</si>
  <si>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</si>
  <si>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</si>
  <si>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</si>
  <si>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</si>
  <si>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</si>
  <si>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</si>
  <si>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</si>
  <si>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</si>
  <si>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</si>
  <si>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</si>
  <si>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</si>
  <si>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</si>
  <si>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</si>
  <si>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</si>
  <si>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 primite (ct.4190000)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</si>
  <si>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</si>
  <si>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</si>
  <si>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</si>
  <si>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</si>
  <si>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</si>
  <si>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</si>
  <si>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</si>
  <si>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</si>
  <si>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</si>
  <si>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</si>
  <si>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</si>
  <si>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</si>
  <si>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</si>
  <si>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</si>
  <si>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</si>
  <si>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</si>
  <si>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</si>
  <si>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</si>
  <si>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</si>
  <si>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</si>
  <si>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</si>
  <si>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</si>
  <si>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</si>
  <si>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</si>
  <si>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</si>
  <si>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</si>
  <si>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</si>
  <si>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</si>
  <si>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</si>
  <si>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</si>
  <si>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</si>
  <si>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</si>
  <si>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</si>
  <si>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</si>
  <si>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</si>
  <si>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</si>
  <si>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</si>
  <si>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</si>
  <si>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</si>
  <si>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</si>
  <si>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</si>
  <si>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</si>
  <si>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</si>
  <si>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</si>
  <si>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</si>
  <si>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</si>
  <si>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</si>
  <si>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</si>
  <si>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</si>
  <si>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</si>
  <si>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</si>
  <si>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</si>
  <si>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</si>
  <si>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</si>
  <si>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</si>
  <si>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</si>
  <si>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</si>
  <si>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</si>
  <si>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</si>
  <si>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</si>
  <si>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</si>
  <si>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</si>
  <si>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</si>
  <si>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</si>
  <si>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</si>
  <si>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</si>
  <si>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</si>
  <si>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</si>
  <si>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</si>
  <si>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</si>
  <si>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</si>
  <si>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</si>
  <si>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</si>
  <si>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</si>
  <si>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</si>
  <si>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</si>
  <si>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</si>
  <si>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</si>
  <si>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</si>
  <si>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</si>
  <si>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t>DIRECTOR EXECUTIV</t>
  </si>
  <si>
    <t>DIRECTOR EXECUTIV ADJUNCT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</si>
  <si>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</si>
  <si>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</si>
  <si>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</si>
  <si>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</si>
  <si>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</si>
  <si>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</si>
  <si>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</si>
  <si>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</si>
  <si>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</si>
  <si>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</si>
  <si>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</si>
  <si>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</si>
  <si>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</si>
  <si>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</si>
  <si>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</si>
  <si>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</si>
  <si>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</si>
  <si>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</si>
  <si>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</si>
  <si>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</si>
  <si>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</si>
  <si>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</si>
  <si>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</si>
  <si>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</si>
  <si>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</si>
  <si>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</si>
  <si>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</si>
  <si>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</si>
  <si>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</si>
  <si>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</si>
  <si>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</si>
  <si>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</si>
  <si>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</si>
  <si>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</si>
  <si>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</si>
  <si>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</si>
  <si>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</si>
  <si>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</si>
  <si>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</si>
  <si>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</si>
  <si>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</si>
  <si>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</si>
  <si>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</si>
  <si>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</si>
  <si>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</si>
  <si>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</si>
  <si>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</si>
  <si>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</si>
  <si>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</si>
  <si>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</si>
  <si>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</si>
  <si>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</si>
  <si>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</si>
  <si>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</si>
  <si>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</si>
  <si>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</si>
  <si>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</si>
  <si>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</si>
  <si>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</si>
  <si>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</si>
  <si>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</si>
  <si>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</si>
  <si>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</si>
  <si>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</si>
  <si>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</si>
  <si>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</si>
  <si>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</si>
  <si>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</si>
  <si>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</si>
  <si>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</si>
  <si>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</si>
  <si>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</si>
  <si>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</si>
  <si>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</si>
  <si>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</si>
  <si>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</si>
  <si>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</si>
  <si>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</si>
  <si>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</si>
  <si>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</si>
  <si>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</si>
  <si>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</si>
  <si>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</si>
  <si>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</si>
  <si>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</si>
  <si>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</si>
  <si>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</si>
  <si>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</si>
  <si>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</si>
  <si>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</si>
  <si>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</si>
  <si>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</si>
  <si>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</si>
  <si>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</si>
  <si>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</si>
  <si>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</si>
  <si>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</si>
  <si>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</si>
  <si>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</si>
  <si>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</si>
  <si>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</si>
  <si>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</si>
  <si>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</si>
  <si>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</si>
  <si>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</si>
  <si>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</si>
  <si>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04  rd.14 col.2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</si>
  <si>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</si>
  <si>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</si>
  <si>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</si>
  <si>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</si>
  <si>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</si>
  <si>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</si>
  <si>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</si>
  <si>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</si>
  <si>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</si>
  <si>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</si>
  <si>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</si>
  <si>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</si>
  <si>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Anexa 40a (rd.256 + rd.264 + rd.274 + rd.282) 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</si>
  <si>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</si>
  <si>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</si>
  <si>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</si>
  <si>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</si>
  <si>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</si>
  <si>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</si>
  <si>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</si>
  <si>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</si>
  <si>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</si>
  <si>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</si>
  <si>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</si>
  <si>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</si>
  <si>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</si>
  <si>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</si>
  <si>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</si>
  <si>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</si>
  <si>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</si>
  <si>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</si>
  <si>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</si>
  <si>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</si>
  <si>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definitive</t>
  </si>
  <si>
    <t>Decontări privind încheierea execuției bugetului de stat din anul curent (ct. 4890101+4890301)</t>
  </si>
  <si>
    <t xml:space="preserve"> depozite </t>
  </si>
  <si>
    <t xml:space="preserve"> Dobândă de încasat,  avansuri de trezorerie (ct.5180702+5420200) </t>
  </si>
  <si>
    <t>Salariile angajaţilor (ct. 4210000+4230000+4260000+4270100+4270300+4280101)</t>
  </si>
  <si>
    <t>CHELTUIELI FINANCIARE (ct. 6630000+6640000+6650100+6650200+6660000+6670000+ 6680000+6690000+6860300+6860400+6860800)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</si>
  <si>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</si>
  <si>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</si>
  <si>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</si>
  <si>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</si>
  <si>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</si>
  <si>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</si>
  <si>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</si>
  <si>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</si>
  <si>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</si>
  <si>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</si>
  <si>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</si>
  <si>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bugetul de stat                                   (ct.4420300, ct 4440000,  ct.4460100, ct.4460200, ct.4480100)                              ( rd.17.1+17.2+17.3+17.4+17.5)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</si>
  <si>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</si>
  <si>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</si>
  <si>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</si>
  <si>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</si>
  <si>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</si>
  <si>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</si>
  <si>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</si>
  <si>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</si>
  <si>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</si>
  <si>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</si>
  <si>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</si>
  <si>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</si>
  <si>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</si>
  <si>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</si>
  <si>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</si>
  <si>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</si>
  <si>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</si>
  <si>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Taxe ajutor anual pentru veteranii de razboi</t>
  </si>
  <si>
    <t>cod 25</t>
  </si>
  <si>
    <t>-lei-</t>
  </si>
  <si>
    <t xml:space="preserve">Denumirea elementului de capital </t>
  </si>
  <si>
    <t>Sold la începutul anului</t>
  </si>
  <si>
    <t>Creşteri</t>
  </si>
  <si>
    <t>Reduceri</t>
  </si>
  <si>
    <t xml:space="preserve">Sold la sfirşitul anului </t>
  </si>
  <si>
    <t xml:space="preserve">Fondul  activelor fixe necorporale </t>
  </si>
  <si>
    <t>Ct. 1000000</t>
  </si>
  <si>
    <t>Fondul bunurilor care alcătuiesc domeniul public al statului</t>
  </si>
  <si>
    <t>Ct. 1010000</t>
  </si>
  <si>
    <t>Fondul bunurilor care alcătuiesc domeniul privat al statului</t>
  </si>
  <si>
    <t>Ct. 1020101</t>
  </si>
  <si>
    <t xml:space="preserve">Fondul bunurilor care alcătuiesc proprietatea privată a instituţiei publice </t>
  </si>
  <si>
    <t>ct.1020102</t>
  </si>
  <si>
    <t>03.1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</si>
  <si>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</si>
  <si>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>03.2</t>
  </si>
  <si>
    <t xml:space="preserve">Fondul bunurilor care alcătuiesc domeniul public al unităţilor </t>
  </si>
  <si>
    <t xml:space="preserve">administrativ teritoriale </t>
  </si>
  <si>
    <t>Ct.1030000</t>
  </si>
  <si>
    <t xml:space="preserve">Fondul bunurilor care alcătuiesc domeniul privat al unităţilor </t>
  </si>
  <si>
    <t>administrativ teritoriale</t>
  </si>
  <si>
    <t>Ct.1040101</t>
  </si>
  <si>
    <t xml:space="preserve">Fondul bunurilor care alcătuiesc proprietatea privată a instituţiei publice din administraţia locală                                                          </t>
  </si>
  <si>
    <t>Ct.1040102)</t>
  </si>
  <si>
    <t>05.1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</si>
  <si>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</si>
  <si>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>05.2</t>
  </si>
  <si>
    <t xml:space="preserve">Rezerve din reevaluare </t>
  </si>
  <si>
    <t>Ct.1050100, 1050200, 1050300, 1050400, 1050500</t>
  </si>
  <si>
    <t>Diferenţe din reevaluare şi diferenţe de curs  aferente</t>
  </si>
  <si>
    <t>dobânzilor  încasate (SAPARD)</t>
  </si>
  <si>
    <t>Ct.1060000</t>
  </si>
  <si>
    <t xml:space="preserve">Fondul de rulment </t>
  </si>
  <si>
    <t>Ct.131</t>
  </si>
  <si>
    <t>Fondul de rezervă al bugetului asigurărilor sociale de stat</t>
  </si>
  <si>
    <t>Ct. 1320000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</si>
  <si>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</si>
  <si>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</si>
  <si>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</si>
  <si>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</si>
  <si>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</si>
  <si>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</si>
  <si>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</si>
  <si>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</si>
  <si>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</si>
  <si>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</si>
  <si>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</si>
  <si>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</si>
  <si>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</si>
  <si>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</si>
  <si>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</si>
  <si>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</si>
  <si>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>Total capitaluri proprii (rd 01 la 17 - rd.18 + rd.19 - rd.20 )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</si>
  <si>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</si>
  <si>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</si>
  <si>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</si>
  <si>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</si>
  <si>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</si>
  <si>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</si>
  <si>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</si>
  <si>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</si>
  <si>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</si>
  <si>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</si>
  <si>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</si>
  <si>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</si>
  <si>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</si>
  <si>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</si>
  <si>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</si>
  <si>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</si>
  <si>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</si>
  <si>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</si>
  <si>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</si>
  <si>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</si>
  <si>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 xml:space="preserve">Rezultatul patrimonial al exerciţiului  Ct.1210000 - sold debitor </t>
  </si>
  <si>
    <t xml:space="preserve">Rezultatul patrimonial al exerciţiului Ct.1210000 - sold creditor </t>
  </si>
  <si>
    <t xml:space="preserve">Rezultatul reportat  Ct.1170000- sold creditor </t>
  </si>
  <si>
    <t>Rezultatul reportat  Ct.1170000- sold debitor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</si>
  <si>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</si>
  <si>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</si>
  <si>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</si>
  <si>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</si>
  <si>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</si>
  <si>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</si>
  <si>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</si>
  <si>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Anexa 04  rd.17 col.2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</si>
  <si>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</si>
  <si>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</si>
  <si>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</si>
  <si>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</si>
  <si>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</si>
  <si>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>Total dobânzi de încasat (rd.152+158+164+177)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</si>
  <si>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</si>
  <si>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</si>
  <si>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</si>
  <si>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</si>
  <si>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</si>
  <si>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</si>
  <si>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</si>
  <si>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</si>
  <si>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</si>
  <si>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</si>
  <si>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</si>
  <si>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</si>
  <si>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</si>
  <si>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</si>
  <si>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</si>
  <si>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Credite de angajament</t>
  </si>
  <si>
    <t>9=7-8</t>
  </si>
  <si>
    <t>Sold la 31.12.2018</t>
  </si>
  <si>
    <t>Sold la 31.12.2019</t>
  </si>
  <si>
    <t>Sold la 01.01.2019</t>
  </si>
  <si>
    <t xml:space="preserve"> Sold la 01.01.2019</t>
  </si>
  <si>
    <t>Sold  la 01.01.2019</t>
  </si>
  <si>
    <t xml:space="preserve">inițiale                   </t>
  </si>
  <si>
    <t xml:space="preserve">inițiale                      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</si>
  <si>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</si>
  <si>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</si>
  <si>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</si>
  <si>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</si>
  <si>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Active fixe necorporale (ct. 2030000 + 2050000 + 2060000+2080100+2080200+ 2330000 - 2800300 - 2800500 - 2800800 - 2900400 - 2900500 - 2900800 - 2930100*)</t>
  </si>
  <si>
    <t>Instalaţii tehnice, mijloace de transport, animale, plantaţii, mobilier, aparatură birotică şi alte active corporale (ct. 2130100 + 2130200 + 2130300 + 2130400 + 2140000 + 2310000 - 2810300 - 2810301 - 2810302 - 2810303 - 2810304 - 2810400 - 2910300 -2910301 - 2910302 - 2910303 - 2910304 - 2910400 - 2930200*)</t>
  </si>
  <si>
    <t>Terenuri şi clădiri (ct. 2110100 + 2110200 + 2120101 + 2120102 + 2120201 + 2120301 + 2120401 + 2120501 + 2120601 + 2120901 + 2310000 - 2810100 - 2810200 -2810201 - 2810202 - 2810203 - 2810204 - 2810205 - 2810206 - 2810207 - 2810208 - 2910100 -2910200 - 2910201 - 2910202 - 2910203 - 2910204 - 2910205 - 2910206 - 2910207 -2910208 - 2930200)</t>
  </si>
  <si>
    <t xml:space="preserve">Alte active nefinanciare (ct.2150000)  </t>
  </si>
  <si>
    <t>Active financiare necurente (investiţii pe termen lung) peste un an                                                                                  (ct.  2600100 + 2600200 + 2600300 + 2650000 + 2670201 + 2670202 + 2670203 + 2670204 + 2670205 + 2670208 - 2960101 - 2960102 - 2960103 - 2960200),  din care:</t>
  </si>
  <si>
    <t>Titluri de participare (ct. 2600100 + 2600200 + 2600300 - 2960101 - 2960102 -2960103)</t>
  </si>
  <si>
    <t>Creante  comerciale necurente – sume ce urmează a fi încasate după o perioada mai mare de un an (ct. 4110201 + 4110208 + 4130200 + 4610201 - 4910200 - 4960200)</t>
  </si>
  <si>
    <t>TOTAL ACTIVE NECURENTE  (rd.03+04+05+06+07+09)</t>
  </si>
  <si>
    <t>Stocuri    (ct. 3010000 + 3020100 + 3020200 + 3020300 + 3020400 + 3020500 + 3020600 + 3020700 + 3020800 + 3020900 + 3030100 + 3030200 + 3040100 + 3040200 + 3050100 + 3050200 + 3070000 + 3090000 + 3310000 + 3320000 + 3410000 + 3450000 + 3460000 + 3470000+ 3490000 + 3510100 + 3510200 + 3540100 + 3540500 + 3540600 + 3560000 + 3570000 + 3580000 + 3590000 + 3610000 + 3710000 + 3810000 +/- 3480000 +/- 3780000 - 3910000 - 3920100 - 3920200 - 3920300 -3930000 - 3940100 - 3940500 - 3940600 - 3950100 - 3950200 - 3950300 - 3950400 -3950600 - 3950700 - 3950800 - 3960000 - 3970000 - 3970100 - 3970200 - 3970300 -3980000 - 4420803)</t>
  </si>
  <si>
    <t>Creanţe comerciale şi avansuri  (ct. 2320000 + 2340000 + 4090101 + 4090102 + 4110101 + 4110108 + 4130100 + 4180000 + 4610101 - 4910100 - 4960100), din care:</t>
  </si>
  <si>
    <t>Avansuri acordate (ct.2320000 + 2340000 + 4090101 + 4090102)</t>
  </si>
  <si>
    <t>Creanţe bugetare (ct. 4310100** + 4310200** + 4310300** + 4310400** + 4310500** + 4310600** + 4310700** + 4370100** + 4370200** + 4370300** + 4420400 + 4420802 + 4440000** + 4460100** + 4460200** + 4480200 + 4610102 + 4610104 + 4630000 + 4640000 + 4650100 + 4650200 + 4660401 + 4660402 + 4660500 + 4660900 + 4810101** + 4810102** + 4810103** + 4810900** - 4970000),  din care:</t>
  </si>
  <si>
    <t>Sume de primit de la Comisia Europeană / alti donatori  (ct. 4500100 + 4500300 + 4500501 + 4500502 + 4500503 + 4500504 + 4500505 + 4500700)</t>
  </si>
  <si>
    <t>Împrumuturi pe termen scurt acordate  (ct. 2670101 + 2670102 + 2670103 + 2670104 + 2670105 + 2670108 + 2670601 + 2670602 + 2670603 + 2670604 + 2670605 + 2670609 + 4680101 + 4680102 + 4680103 + 4680104 + 4680105 + 4680106 + 4680107 + 4680108 + 4680109 + 4690103 + 4690105 + 4690106 + 4690108 + 4690109)</t>
  </si>
  <si>
    <t xml:space="preserve">Conturi la trezorerie, casa în lei (ct.  5100000 + 5120101 + 5120501 + 5130101 + 5130301 + 5130302 + 5140101 + 5140301 + 5140302 + 5150101 + 5150103 + 5150301 + 5150500 + 5150600 + 5160101 + 5160301 + 5160302 + 5170101 + 5170301 + 5170302 + 5200100 + 5210100 + 5210300 + 5230000 + 5250101 + 5250102 + 5250301 + 5250302 + 5250400 + 5260000 + 5270000 + 5280000 + 5290101 + 5290201 + 5290301 + 5290400 + 5290901 + 5310101 + 5410101 + 5500101 + 5520000 + 5550101 + 5550400 + 5570101 + 5580101 + 5580201 + 5590101 + 5600101 + 5600300 + 5600401 + 5610101 + 5610300 + 5620101 + 5620300 + 5620401 + 5710100 + 5710300 + 5710400 + 5740101 + 5740102 + 5740301 + 5740302 + 5740400 + 5750100 + 5750300 + 5750400 -7700000) </t>
  </si>
  <si>
    <t xml:space="preserve">Dobândă de încasat, alte valori, avansuri de trezorerie (ct. 5180701 + 5320100 + 5320200 + 5320300 + 5320400 + 5320500 + 5320600 + 5320800 + 5420100) </t>
  </si>
  <si>
    <t xml:space="preserve">Conturi la instituţii de credit, BNR, casă în valută  (ct. 5110101 + 5110102 + 5120102 + 5120402 + 5120502 + 5130102 + 5130202 + 5140102 + 5140202 + 5150102 + 5150202 + 5150302 + 5160102 + 5160202 + 5170102 + 5170202 + 5290102 + 5290202 + 5290302 + 5290902 + 5310402 + 5410102 + 5410202 + 5500102 + 5550102 + 5550202 + 5570202 + 5580102 + 5580202 + 5580302 + 5580303 + 5590102 + 5590202 + 5600102 + 5600103 + 5600402 + 5610102 + 5610103 + 5620102 + 5620103 + 5620402)  </t>
  </si>
  <si>
    <t xml:space="preserve">Conturi de disponibilităţi ale Trezoreriei Centrale şi ale trezoreriilor teritoriale                                                            (ct. 5120600 + 5120700 + 5120901 + 5120902 + 5121000 + 5121100 + 5240100 + 5240200 + 5240300 + 5550101 + 5550102 + 5550103 -7700000) </t>
  </si>
  <si>
    <t>Dobândă de încasat, alte valori, avansuri de trezorerie (ct. 5320400 + 5180701 + 5180702)</t>
  </si>
  <si>
    <t>TOTAL ACTIVE CURENTE (rd.19+30+31+40+41+41.1+42)</t>
  </si>
  <si>
    <t xml:space="preserve">Datorii comerciale  (ct. 4010200 + 4030200 + 4040200 + 4050200 + 4620201) </t>
  </si>
  <si>
    <t>Împrumuturi pe termen lung (ct. 1610200 + 1620200 + 1630200 + 1640200 + 1650200 + 1660201 + 1660202 + 1660203 + 1660204 + 1670201 + 1670202 + 1670203 + 1670208 + 1670209 - 1690200)</t>
  </si>
  <si>
    <t>Provizioane  (ct. 1510201 + 1510202 + 1510203 + 1510204 + 1510208)</t>
  </si>
  <si>
    <t>Contribuţii sociale (ct. 4310100 + 4310200 + 4310300 + 4310400 + 4310500 + 4310600 + 4310700 + 4370100 + 4370200 + 4370300)</t>
  </si>
  <si>
    <t xml:space="preserve"> Sume datorate bugetului din Fonduri externe nerambursabile    (ct. 4550501 + 4550502 + 4550503)</t>
  </si>
  <si>
    <t>Datorii din operaţiuni cu Fonduri externe nerambursabile şi fonduri de la buget, alte datorii către alte organisme internaţionale  (ct.  4500200 + 4500400 + 4500600 + 4510200 + 4510401 + 4510402 + 4510409 + 4510601 + 4510602 + 4510603 + 4510605 + 4510606 + 4510609 + 4520100 + 4520200 + 4530200 + 4540200 + 4540401 + 4540402 + 4540601 + 4540602 + 4540603 + 4550200 + 4550401 + 4550402 + 4550403 + 4550404 + 4550409 + 4560400 + 4580401 + 4580402 + 4580501 + 4580502 + 4590000 + 4620103 + 4730103 + 4760000)</t>
  </si>
  <si>
    <t>din care: sume datorate Comisiei Europene / alti donatori (ct. 4500200 + 4500400 + 4500600 + 4590000 + 4620103)</t>
  </si>
  <si>
    <t>Împrumuturi pe termen scurt - sume ce urmează a fi  plătite într-o perioadă de până la  un an    (ct. 5180601 + 5180603 + 5180604 + 5180605 + 5180606 + 5180608 + 5180609 + 5180800 + 5190101 + 5190102 + 5190103 + 5190104 + 5190105 + 5190106 + 5190107 + 5190108 + 5190109 + 5190110 + 5190180 + 5190190 )</t>
  </si>
  <si>
    <t>Împrumuturi pe termen lung – sume ce urmează a fi  plătite în cursul exerciţiului curent   (ct. 1610100 + 1620100 + 1630100 + 1640100 + 1650100 + 1660101 + 1660102 + 1660103 + 1660104 + 1670101 + 1670102 + 1670103 + 1670108 + 1670109 + 1680100 + 1680200 + 1680300 + 1680400 + 1680500 + 1680701 + 1680702 + 1680703 + 1680708 + 1680709 - 1690100)</t>
  </si>
  <si>
    <t xml:space="preserve">Provizioane  (ct.1510101+1510102+1510103+1510104+1510108) </t>
  </si>
  <si>
    <t xml:space="preserve">Rezerve, fonduri (ct.1000000 + 1010000 + 1020101 + 1020102 + 1020103 + 1030000 + 1040101 + 1040102 + 1040103 + 1050100 + 1050200 + 1050300 + 1050400 + 1050500 + 1060000 + 1320000 + 1330000)  </t>
  </si>
  <si>
    <t xml:space="preserve">Rezultatul reportat  (ct.1170000- sold creditor)   </t>
  </si>
  <si>
    <t>Rezultatul patrimonial al exercitiului  (ct.1210000- sold creditor)</t>
  </si>
  <si>
    <t>TOTAL CAPITALURI PROPRII   (rd.84+85-86+87-88)</t>
  </si>
  <si>
    <t>Cristina - Elena ANTON</t>
  </si>
  <si>
    <t>Ioan BUZILĂ</t>
  </si>
  <si>
    <t>Întocmit,</t>
  </si>
  <si>
    <t>Monica POSTEA</t>
  </si>
  <si>
    <t>CASA NATIONALA DE PENSII PUBLICE</t>
  </si>
  <si>
    <t xml:space="preserve">Creanţele  bugetului general consolidat  (ct. 4630000 + 4640000 + 4650100 + 4650200 + 4660401 + 4660402 + 4660500 + 4660900 - 4970000) </t>
  </si>
  <si>
    <t xml:space="preserve">   DIRECTOR EXECUTIV,</t>
  </si>
  <si>
    <t>DIRECTOR EXECUTIV ADJUNCT,</t>
  </si>
  <si>
    <t>Venituri din activităţi economice  (ct. 7210000 + 7220000 + 7510100 + 7510200 +/- 7090000)</t>
  </si>
  <si>
    <t>Venituri din impozite, taxe, contribuţii de asigurări şi alte venituri ale bugetelor (ct. 7300100 + 7300200 + 7310100 + 7310200 + 7320100 + 7330000 + 7340000 + 7350100 + 7350200 + 7350300 + 7350400 + 7350500 + 7350600 + 7360100 + 7390000 + 7450100 + 7450200 + 7450300 + 7450400 + 7450500 + 7450700 + 7450900 + 7460100 + 7460200 + 7460300 + 7460900)</t>
  </si>
  <si>
    <t>Finantări, subvenţii, transferuri (ct. 7510500 + 7710000 + 7720100 + 7720200 + 7740100 + 7740200 + 7750000 + 7760000 + 7780000 + 7790101 + 7790109)</t>
  </si>
  <si>
    <t>Alte venituri operaţionale (ct.7140000 + 7180000 + 7500000 + 7510300 + 7510400 + 7810200 + 7810300 + 7810401 + 7810402 + 7770000)</t>
  </si>
  <si>
    <t>Salariile şi contribuţiile sociale aferente angajaţilor (ct. 6410000 + 6420000 + 6450100 + 6450200 + 6450300 + 6450400 + 6450500 + 6450600 + 6450700 + 6450800 + 6460000 + 6470000)</t>
  </si>
  <si>
    <t>Cheltuieli de capital, amortizări şi provizioane (ct. 6290200 + 6810100 + 6810200 + 6810300 + 6810401 + 6810402 + 6820101 + 6820109 + 6820200 + 6890100 + 6890200)</t>
  </si>
  <si>
    <t>VENITURI FINANCIARE (ct. 7630000 + 7640000 + 7650100 + 7650200 + 7660000 + 7670000 + 7680000 + 7690000 + 7860300 + 7860400)</t>
  </si>
  <si>
    <t>CHELTUIELI  EXTRAORDINARE  (ct.6900000+6910000)</t>
  </si>
  <si>
    <t>CASA NAŢIONALĂ DE PENSII PUBLICE</t>
  </si>
  <si>
    <t>CASA JUDEŢEANĂ DE PENSII BOTOŞANI</t>
  </si>
  <si>
    <t>Cristina - Elna ANTON</t>
  </si>
  <si>
    <r>
      <t xml:space="preserve">Datorii comerciale şi avansuri (ct. 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 + 4030100 + 4040100 + 4050100 + 4080000 + 4190000 + 4620101), din care:</t>
    </r>
  </si>
  <si>
    <r>
      <t xml:space="preserve">Decontări privind încheierea execuției bugetului de stat din anul curent (ct. </t>
    </r>
    <r>
      <rPr>
        <b/>
        <u val="single"/>
        <sz val="10"/>
        <rFont val="Trebuchet MS"/>
        <family val="2"/>
      </rPr>
      <t>4890201)</t>
    </r>
  </si>
  <si>
    <r>
      <t xml:space="preserve">Datorii către bugete (ct. 4310100 + 4310200 + 4310300 + 4310400 + 4310500 + 4310600 + 4310700 + 4370100 + 4370200 + 4370300 + 4400000 + 4410000 + 4420300 + 4420801 + 4440000 + 4460100 + 4460200 + 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 xml:space="preserve"> + 4550501 + 4550502 + 4550503 + 4620109 + 4670100 + 4670200 + 4670300 + 4670400 + 4670500 + 4670900 + 4730109 + 4810900), din care:</t>
    </r>
  </si>
  <si>
    <r>
      <t xml:space="preserve">Alte drepturi cuvenite  altor categorii de persoane (pensii, indemnizaţii de şomaj, burse)  (ct. 4220100 + 4220200 + 4240000 + 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 xml:space="preserve"> + </t>
    </r>
    <r>
      <rPr>
        <b/>
        <u val="single"/>
        <sz val="10"/>
        <rFont val="Trebuchet MS"/>
        <family val="2"/>
      </rPr>
      <t>4270200</t>
    </r>
    <r>
      <rPr>
        <b/>
        <sz val="10"/>
        <rFont val="Trebuchet MS"/>
        <family val="2"/>
      </rPr>
      <t xml:space="preserve"> + 4270300 + 4290000 + 4380000), din care:</t>
    </r>
  </si>
  <si>
    <r>
      <t>Rezultatul patrimonial al exercitiului</t>
    </r>
    <r>
      <rPr>
        <b/>
        <sz val="10"/>
        <rFont val="Trebuchet MS"/>
        <family val="2"/>
      </rPr>
      <t xml:space="preserve"> (ct.</t>
    </r>
    <r>
      <rPr>
        <b/>
        <u val="single"/>
        <sz val="10"/>
        <rFont val="Trebuchet MS"/>
        <family val="2"/>
      </rPr>
      <t>1210000</t>
    </r>
    <r>
      <rPr>
        <b/>
        <sz val="10"/>
        <rFont val="Trebuchet MS"/>
        <family val="2"/>
      </rPr>
      <t>- sold debitor)</t>
    </r>
  </si>
  <si>
    <r>
      <t>Rezultatul reportat  (ct.</t>
    </r>
    <r>
      <rPr>
        <b/>
        <u val="single"/>
        <sz val="10"/>
        <rFont val="Trebuchet MS"/>
        <family val="2"/>
      </rPr>
      <t>1170000</t>
    </r>
    <r>
      <rPr>
        <b/>
        <sz val="10"/>
        <rFont val="Trebuchet MS"/>
        <family val="2"/>
      </rPr>
      <t>- sold debitor)</t>
    </r>
  </si>
  <si>
    <r>
      <t xml:space="preserve">Creanţe din operaţiuni comerciale, avansuri şi alte decontări (ct. 2320000 + 2340000 + 4090101 + 4090102 + 4110101 + 4110108 + 4130100 + 4180000 + 4250000 + 4280102 + 4610101 + 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 xml:space="preserve"> + 4730109** + 4810101 + 4810102 + 4810103 + 4810900 + 4830000 + 4890101 + 4890301 - 4910100 - 4960100 + 5120800), din care:</t>
    </r>
  </si>
  <si>
    <r>
      <t xml:space="preserve">Cheltuieli în avans (ct. </t>
    </r>
    <r>
      <rPr>
        <b/>
        <u val="single"/>
        <sz val="10"/>
        <rFont val="Trebuchet MS"/>
        <family val="2"/>
      </rPr>
      <t>4710000</t>
    </r>
    <r>
      <rPr>
        <b/>
        <sz val="10"/>
        <rFont val="Trebuchet MS"/>
        <family val="2"/>
      </rPr>
      <t xml:space="preserve"> )</t>
    </r>
  </si>
  <si>
    <r>
      <t xml:space="preserve">Sume necurente- sume ce urmează a fi  plătite după o perioadă mai mare de un an                                                     (ct. 2690200 + 4010200 + 4030200 + 4040200 + 4050200 + 4280201 + 4620201 + </t>
    </r>
    <r>
      <rPr>
        <b/>
        <u val="single"/>
        <sz val="10"/>
        <rFont val="Trebuchet MS"/>
        <family val="2"/>
      </rPr>
      <t>4620209</t>
    </r>
    <r>
      <rPr>
        <b/>
        <sz val="10"/>
        <rFont val="Trebuchet MS"/>
        <family val="2"/>
      </rPr>
      <t xml:space="preserve"> + 5090000),  din care:</t>
    </r>
  </si>
  <si>
    <r>
      <t xml:space="preserve">Datorii comerciale,  avansuri şi alte decontări (ct. 2690100 + 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 + 4030100 + 4040100 + 4050100 + 4080000 + 4190000 + 4620101 + 4620109 + 4730109 + 4810101 + 4810102 + 4810103 + 4810900 + 4830000 + 4840000 + 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 xml:space="preserve"> + 5090000 + 5120800),  din care:</t>
    </r>
  </si>
  <si>
    <r>
      <t>Datorii comerciale curente  legate de livrări de bunuri şi servicii  (ct.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+ct.4030100+ct.4040100 + ct.4050100+ct.4080000 +ct.4190000 +ct.4620101).                                                                   Total (rd.466+467+468.1+468.2),  din care către: </t>
    </r>
  </si>
  <si>
    <r>
      <t>Datoriile  instituţiilor publice către bugete                                             (ct. 4310100+ct.4310200+ct.4310300+ct.4310400+ct.4310500+ ct.4310600+ct.4310700+ct.4370100+ct.4370200+ct.4370300+ ct.4420300 +ct.4420801+ct.4440000+ct.4460100+ct.4460200+ ct.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+ct.4620109)</t>
    </r>
  </si>
  <si>
    <r>
      <t xml:space="preserve"> Alte drepturi cuvenite altor  categorii de persoane                                     (ct.4220100+ct. 4220200+ ct.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+ct.4270200+ ct.4270300 +ct.4290000+ct.4380000)</t>
    </r>
  </si>
  <si>
    <r>
      <t xml:space="preserve">Stocuri, consumabile, lucrări şi servicii executate de terţi (ct.    6010000 + 6020100 + 6020200 + 6020300 + 6020400 + 6020500 + 6020600 + 6020700 + 6020800 + 6020900 + 6030000 + 6060000 + 6070000 + 6080000 + 6090000 + 6100000 + 6110000 + 6120000 + 6130000 + 6140000 + 6220000 + 6230000 + 6240100 + 6240200 + 6260000 + 6270000 + 6280000 + </t>
    </r>
    <r>
      <rPr>
        <b/>
        <u val="single"/>
        <sz val="10"/>
        <rFont val="Trebuchet MS"/>
        <family val="2"/>
      </rPr>
      <t>6290100</t>
    </r>
    <r>
      <rPr>
        <b/>
        <sz val="10"/>
        <rFont val="Trebuchet MS"/>
        <family val="2"/>
      </rPr>
      <t>)</t>
    </r>
  </si>
  <si>
    <r>
      <t xml:space="preserve">Alte cheltuieli operaţionale  (ct. 6350100 + </t>
    </r>
    <r>
      <rPr>
        <b/>
        <u val="single"/>
        <sz val="10"/>
        <rFont val="Trebuchet MS"/>
        <family val="2"/>
      </rPr>
      <t>6540000</t>
    </r>
    <r>
      <rPr>
        <b/>
        <sz val="10"/>
        <rFont val="Trebuchet MS"/>
        <family val="2"/>
      </rPr>
      <t xml:space="preserve"> + 6580101 + </t>
    </r>
    <r>
      <rPr>
        <b/>
        <u val="single"/>
        <sz val="10"/>
        <rFont val="Trebuchet MS"/>
        <family val="2"/>
      </rPr>
      <t>6580109</t>
    </r>
    <r>
      <rPr>
        <b/>
        <sz val="10"/>
        <rFont val="Trebuchet MS"/>
        <family val="2"/>
      </rPr>
      <t>)</t>
    </r>
  </si>
  <si>
    <r>
      <t xml:space="preserve">Subventii şi transferuri  (ct. 6700000 + 6710000 + 6720000 + 6730000 + 6740000 + 6750000 + </t>
    </r>
    <r>
      <rPr>
        <b/>
        <u val="single"/>
        <sz val="10"/>
        <rFont val="Trebuchet MS"/>
        <family val="2"/>
      </rPr>
      <t>6760000</t>
    </r>
    <r>
      <rPr>
        <b/>
        <sz val="10"/>
        <rFont val="Trebuchet MS"/>
        <family val="2"/>
      </rPr>
      <t xml:space="preserve"> + </t>
    </r>
    <r>
      <rPr>
        <b/>
        <u val="single"/>
        <sz val="10"/>
        <rFont val="Trebuchet MS"/>
        <family val="2"/>
      </rPr>
      <t>6770000</t>
    </r>
    <r>
      <rPr>
        <b/>
        <sz val="10"/>
        <rFont val="Trebuchet MS"/>
        <family val="2"/>
      </rPr>
      <t xml:space="preserve"> + 6780000 + 6790000)</t>
    </r>
  </si>
  <si>
    <t>DIRECTOR EXECUTIV,</t>
  </si>
  <si>
    <t xml:space="preserve"> SITUAŢIA FLUXURILOR DE TREZORERIE - Bugetul de Stat</t>
  </si>
  <si>
    <t>la data de 31 Decembrie 2019</t>
  </si>
  <si>
    <t xml:space="preserve"> BILANŢ BUGETUL DE STAT</t>
  </si>
  <si>
    <r>
      <t xml:space="preserve">Creante necurente – sume ce urmează a fi încasate după o perioada mai mare de un an        (ct. 4110201 + 4110208 + 4130200 + 4280202 + 4610201 + 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 - 4910200 -4960200),  din care:  </t>
    </r>
  </si>
  <si>
    <t xml:space="preserve">  Creanţe  din operaţiuni cu fonduri externe nerambursabile şi fonduri de la buget     (ct. 4500100 + 4500300 + 4500501 + 4500502 + 4500503 + 4500504 + 4500505 + 4500700 + 4510100 + 4510300 + 4510500 + 4530100 + 4540100 + 4540301 + 4540302 + 4540501 + 4540502 + 4540503 + 4540504 + 4550100 + 4550301 + 4550302 + 4550303 + 4560100 + 4560303 + 4560309 + 4570100 + 4570201 + 4570202 + 4570203 + 4570205 + 4570206 + 4570209 + 4570301 + 4570302 + 4570309 + 4580100 + 4580301 + 4580302 + 4610103 + 4730103** + 4740000 + 4760000),  din care:</t>
  </si>
  <si>
    <t xml:space="preserve"> CONTUL DE REZULTAT PATRIMONIAL  </t>
  </si>
  <si>
    <t xml:space="preserve"> la data de 31 Decembrie 2019</t>
  </si>
  <si>
    <t>Anexa 30</t>
  </si>
  <si>
    <t>PLĂŢI   RESTANTE  Bugetul de Stat</t>
  </si>
  <si>
    <t>CASA JUDETEANA DE PENSII BOTOSANI</t>
  </si>
  <si>
    <t xml:space="preserve">       DIN ADMINISTRAŢIA CENTRALĂ  la data de 31 Decembrie 2019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</si>
  <si>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ct.5150202+ct.5290102+ct.5290902+ct.5290302+ct.5500102+ct.5550102+ct.5570202+ct.5580102+ct.5580202+ct.5580302+ct.5580303+ct.5590102+ct.5590202+ct.5600102+ct.5600103+ 5610102+5610103+ ct.5620102+ct.5620103),       din care: </t>
  </si>
  <si>
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ct.5280000+ct.5290101+ct.5290301+ct.5290901+ct.5410101+ ct.5500101+ct.5520000+ct.5550101+ct.5570101+ct.5580101+ ct.5580201+ ct.5590101+ct.5600101+ct.5600300+ct.5610101+ ct.5610300+ ct.5620101+ct.5620300+ct.5750100+ct.5750300-ct.7700000),      din care:</t>
  </si>
  <si>
    <t xml:space="preserve">CONTUL DE EXECUŢIE A BUGETULUI INSTITUŢIEI PUBLICE- CHELTUIELI </t>
  </si>
  <si>
    <t xml:space="preserve">  la data de 31 Decembrie 2019</t>
  </si>
  <si>
    <t>Anexa nr.34</t>
  </si>
  <si>
    <t xml:space="preserve">SITUATIA MODIFICARILOR IN STRUCTURA ACTIVELOR NETE/CAPITALURILOR 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</si>
</sst>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8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30"/>
      <name val="Trebuchet MS"/>
      <family val="2"/>
    </font>
    <font>
      <sz val="10"/>
      <color indexed="30"/>
      <name val="Trebuchet MS"/>
      <family val="2"/>
    </font>
    <font>
      <b/>
      <strike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Arial"/>
      <family val="2"/>
    </font>
    <font>
      <sz val="10"/>
      <color rgb="FF0070C0"/>
      <name val="Trebuchet MS"/>
      <family val="2"/>
    </font>
    <font>
      <b/>
      <sz val="10"/>
      <color theme="1"/>
      <name val="Trebuchet MS"/>
      <family val="2"/>
    </font>
    <font>
      <b/>
      <strike/>
      <sz val="10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2" fillId="0" borderId="25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3" fontId="72" fillId="0" borderId="29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28" xfId="59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2" xfId="62" applyFont="1" applyFill="1" applyBorder="1" applyAlignment="1" applyProtection="1">
      <alignment vertical="center" wrapText="1"/>
      <protection locked="0"/>
    </xf>
    <xf numFmtId="0" fontId="14" fillId="0" borderId="12" xfId="62" applyFont="1" applyFill="1" applyBorder="1" applyAlignment="1" quotePrefix="1">
      <alignment horizontal="center" vertical="center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30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0" fontId="19" fillId="0" borderId="28" xfId="59" applyFont="1" applyFill="1" applyBorder="1" applyAlignment="1">
      <alignment horizontal="left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13" xfId="59" applyNumberFormat="1" applyFont="1" applyFill="1" applyBorder="1" applyAlignment="1">
      <alignment horizontal="right" vertical="center" wrapText="1"/>
      <protection/>
    </xf>
    <xf numFmtId="0" fontId="17" fillId="0" borderId="28" xfId="59" applyFont="1" applyFill="1" applyBorder="1" applyAlignment="1">
      <alignment horizontal="left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3" fontId="17" fillId="0" borderId="12" xfId="59" applyNumberFormat="1" applyFont="1" applyFill="1" applyBorder="1" applyAlignment="1">
      <alignment horizontal="right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2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17" fillId="0" borderId="12" xfId="59" applyFont="1" applyFill="1" applyBorder="1" applyAlignment="1">
      <alignment horizontal="center"/>
      <protection/>
    </xf>
    <xf numFmtId="3" fontId="17" fillId="0" borderId="12" xfId="59" applyNumberFormat="1" applyFont="1" applyFill="1" applyBorder="1" applyAlignment="1">
      <alignment horizontal="right"/>
      <protection/>
    </xf>
    <xf numFmtId="0" fontId="21" fillId="0" borderId="12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28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4" fillId="0" borderId="12" xfId="59" applyFont="1" applyFill="1" applyBorder="1" applyAlignment="1">
      <alignment horizontal="center"/>
      <protection/>
    </xf>
    <xf numFmtId="0" fontId="74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75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9" fillId="0" borderId="18" xfId="59" applyFont="1" applyFill="1" applyBorder="1" applyAlignment="1">
      <alignment horizontal="left"/>
      <protection/>
    </xf>
    <xf numFmtId="0" fontId="19" fillId="0" borderId="17" xfId="59" applyFont="1" applyFill="1" applyBorder="1" applyAlignment="1">
      <alignment horizontal="center"/>
      <protection/>
    </xf>
    <xf numFmtId="3" fontId="19" fillId="0" borderId="17" xfId="59" applyNumberFormat="1" applyFont="1" applyFill="1" applyBorder="1" applyAlignment="1">
      <alignment horizontal="right"/>
      <protection/>
    </xf>
    <xf numFmtId="3" fontId="19" fillId="0" borderId="32" xfId="59" applyNumberFormat="1" applyFont="1" applyFill="1" applyBorder="1" applyAlignment="1">
      <alignment horizontal="right"/>
      <protection/>
    </xf>
    <xf numFmtId="0" fontId="19" fillId="0" borderId="30" xfId="59" applyFont="1" applyFill="1" applyBorder="1" applyAlignment="1">
      <alignment horizontal="left" vertical="center" wrapText="1"/>
      <protection/>
    </xf>
    <xf numFmtId="0" fontId="19" fillId="0" borderId="31" xfId="59" applyFont="1" applyFill="1" applyBorder="1" applyAlignment="1">
      <alignment horizontal="center" vertical="center" wrapText="1"/>
      <protection/>
    </xf>
    <xf numFmtId="3" fontId="19" fillId="0" borderId="31" xfId="59" applyNumberFormat="1" applyFont="1" applyFill="1" applyBorder="1" applyAlignment="1">
      <alignment horizontal="right" vertical="center" wrapText="1"/>
      <protection/>
    </xf>
    <xf numFmtId="3" fontId="19" fillId="0" borderId="33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wrapText="1"/>
      <protection/>
    </xf>
    <xf numFmtId="3" fontId="17" fillId="0" borderId="20" xfId="59" applyNumberFormat="1" applyFont="1" applyFill="1" applyBorder="1" applyAlignment="1">
      <alignment horizontal="right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3" fontId="19" fillId="0" borderId="20" xfId="59" applyNumberFormat="1" applyFont="1" applyFill="1" applyBorder="1" applyAlignment="1">
      <alignment horizontal="right" vertical="center" wrapText="1"/>
      <protection/>
    </xf>
    <xf numFmtId="3" fontId="19" fillId="0" borderId="34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19" fillId="0" borderId="32" xfId="59" applyNumberFormat="1" applyFont="1" applyFill="1" applyBorder="1" applyAlignment="1">
      <alignment horizontal="right" vertical="center" wrapText="1"/>
      <protection/>
    </xf>
    <xf numFmtId="3" fontId="17" fillId="0" borderId="25" xfId="59" applyNumberFormat="1" applyFont="1" applyFill="1" applyBorder="1" applyAlignment="1">
      <alignment horizontal="right"/>
      <protection/>
    </xf>
    <xf numFmtId="3" fontId="76" fillId="0" borderId="0" xfId="59" applyNumberFormat="1" applyFont="1" applyFill="1">
      <alignment/>
      <protection/>
    </xf>
    <xf numFmtId="3" fontId="77" fillId="0" borderId="0" xfId="59" applyNumberFormat="1" applyFont="1" applyFill="1">
      <alignment/>
      <protection/>
    </xf>
    <xf numFmtId="3" fontId="77" fillId="0" borderId="0" xfId="59" applyNumberFormat="1" applyFont="1" applyFill="1" applyBorder="1">
      <alignment/>
      <protection/>
    </xf>
    <xf numFmtId="3" fontId="78" fillId="0" borderId="0" xfId="59" applyNumberFormat="1" applyFont="1" applyFill="1">
      <alignment/>
      <protection/>
    </xf>
    <xf numFmtId="3" fontId="78" fillId="35" borderId="0" xfId="59" applyNumberFormat="1" applyFont="1" applyFill="1">
      <alignment/>
      <protection/>
    </xf>
    <xf numFmtId="3" fontId="5" fillId="0" borderId="0" xfId="64" applyNumberFormat="1" applyFont="1" applyAlignment="1">
      <alignment vertical="center"/>
      <protection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4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0" fontId="5" fillId="35" borderId="28" xfId="0" applyFont="1" applyFill="1" applyBorder="1" applyAlignment="1">
      <alignment/>
    </xf>
    <xf numFmtId="3" fontId="72" fillId="0" borderId="27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17" fillId="0" borderId="31" xfId="59" applyFont="1" applyFill="1" applyBorder="1" applyAlignment="1">
      <alignment horizontal="center"/>
      <protection/>
    </xf>
    <xf numFmtId="0" fontId="19" fillId="0" borderId="25" xfId="59" applyFont="1" applyFill="1" applyBorder="1" applyAlignment="1">
      <alignment horizontal="center"/>
      <protection/>
    </xf>
    <xf numFmtId="0" fontId="79" fillId="35" borderId="36" xfId="0" applyFont="1" applyFill="1" applyBorder="1" applyAlignment="1">
      <alignment/>
    </xf>
    <xf numFmtId="0" fontId="80" fillId="0" borderId="37" xfId="59" applyFont="1" applyFill="1" applyBorder="1" applyAlignment="1">
      <alignment horizontal="center" vertical="center"/>
      <protection/>
    </xf>
    <xf numFmtId="0" fontId="80" fillId="0" borderId="38" xfId="59" applyFont="1" applyFill="1" applyBorder="1" applyAlignment="1">
      <alignment horizontal="center" vertical="center" wrapText="1"/>
      <protection/>
    </xf>
    <xf numFmtId="0" fontId="80" fillId="0" borderId="38" xfId="59" applyFont="1" applyFill="1" applyBorder="1" applyAlignment="1">
      <alignment horizontal="center" vertical="center"/>
      <protection/>
    </xf>
    <xf numFmtId="0" fontId="80" fillId="0" borderId="39" xfId="59" applyFont="1" applyFill="1" applyBorder="1" applyAlignment="1">
      <alignment horizontal="center" vertical="center" wrapText="1"/>
      <protection/>
    </xf>
    <xf numFmtId="3" fontId="81" fillId="35" borderId="12" xfId="0" applyNumberFormat="1" applyFont="1" applyFill="1" applyBorder="1" applyAlignment="1">
      <alignment horizontal="center" vertical="center" wrapText="1"/>
    </xf>
    <xf numFmtId="3" fontId="81" fillId="35" borderId="12" xfId="59" applyNumberFormat="1" applyFont="1" applyFill="1" applyBorder="1" applyAlignment="1">
      <alignment horizontal="center" vertical="center" wrapText="1"/>
      <protection/>
    </xf>
    <xf numFmtId="3" fontId="77" fillId="0" borderId="12" xfId="59" applyNumberFormat="1" applyFont="1" applyFill="1" applyBorder="1" applyAlignment="1">
      <alignment horizontal="right"/>
      <protection/>
    </xf>
    <xf numFmtId="3" fontId="77" fillId="36" borderId="12" xfId="59" applyNumberFormat="1" applyFont="1" applyFill="1" applyBorder="1" applyAlignment="1">
      <alignment horizontal="right"/>
      <protection/>
    </xf>
    <xf numFmtId="3" fontId="77" fillId="35" borderId="12" xfId="59" applyNumberFormat="1" applyFont="1" applyFill="1" applyBorder="1" applyAlignment="1">
      <alignment horizontal="right"/>
      <protection/>
    </xf>
    <xf numFmtId="3" fontId="77" fillId="35" borderId="12" xfId="59" applyNumberFormat="1" applyFont="1" applyFill="1" applyBorder="1" applyAlignment="1">
      <alignment horizontal="right" vertical="center" wrapText="1"/>
      <protection/>
    </xf>
    <xf numFmtId="3" fontId="77" fillId="2" borderId="12" xfId="0" applyNumberFormat="1" applyFont="1" applyFill="1" applyBorder="1" applyAlignment="1">
      <alignment horizontal="right"/>
    </xf>
    <xf numFmtId="3" fontId="77" fillId="36" borderId="12" xfId="0" applyNumberFormat="1" applyFont="1" applyFill="1" applyBorder="1" applyAlignment="1">
      <alignment horizontal="right"/>
    </xf>
    <xf numFmtId="3" fontId="77" fillId="0" borderId="0" xfId="59" applyNumberFormat="1" applyFont="1" applyFill="1" applyAlignment="1">
      <alignment horizontal="right"/>
      <protection/>
    </xf>
    <xf numFmtId="3" fontId="16" fillId="0" borderId="12" xfId="59" applyNumberFormat="1" applyFont="1" applyFill="1" applyBorder="1" applyAlignment="1">
      <alignment horizontal="center" vertical="center" wrapText="1"/>
      <protection/>
    </xf>
    <xf numFmtId="3" fontId="16" fillId="36" borderId="12" xfId="59" applyNumberFormat="1" applyFont="1" applyFill="1" applyBorder="1" applyAlignment="1">
      <alignment horizontal="center" vertical="center" wrapText="1"/>
      <protection/>
    </xf>
    <xf numFmtId="3" fontId="16" fillId="35" borderId="12" xfId="59" applyNumberFormat="1" applyFont="1" applyFill="1" applyBorder="1" applyAlignment="1">
      <alignment horizontal="center" vertical="center" wrapText="1"/>
      <protection/>
    </xf>
    <xf numFmtId="3" fontId="16" fillId="2" borderId="12" xfId="0" applyNumberFormat="1" applyFont="1" applyFill="1" applyBorder="1" applyAlignment="1">
      <alignment horizontal="center" vertical="center" wrapText="1"/>
    </xf>
    <xf numFmtId="3" fontId="16" fillId="36" borderId="12" xfId="0" applyNumberFormat="1" applyFont="1" applyFill="1" applyBorder="1" applyAlignment="1">
      <alignment horizontal="center" vertical="center" wrapText="1"/>
    </xf>
    <xf numFmtId="3" fontId="16" fillId="0" borderId="0" xfId="59" applyNumberFormat="1" applyFont="1" applyFill="1">
      <alignment/>
      <protection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8" xfId="59" applyFont="1" applyFill="1" applyBorder="1" applyAlignment="1">
      <alignment vertical="center" wrapText="1"/>
      <protection/>
    </xf>
    <xf numFmtId="0" fontId="17" fillId="0" borderId="28" xfId="59" applyFont="1" applyFill="1" applyBorder="1" applyAlignment="1">
      <alignment horizontal="left" wrapText="1"/>
      <protection/>
    </xf>
    <xf numFmtId="3" fontId="17" fillId="0" borderId="25" xfId="59" applyNumberFormat="1" applyFont="1" applyFill="1" applyBorder="1" applyAlignment="1">
      <alignment horizontal="right" vertical="center" wrapText="1"/>
      <protection/>
    </xf>
    <xf numFmtId="3" fontId="17" fillId="0" borderId="40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20" fillId="0" borderId="17" xfId="59" applyNumberFormat="1" applyFont="1" applyFill="1" applyBorder="1" applyAlignment="1">
      <alignment horizontal="center" vertical="center" wrapText="1"/>
      <protection/>
    </xf>
    <xf numFmtId="3" fontId="20" fillId="0" borderId="32" xfId="59" applyNumberFormat="1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3" fontId="19" fillId="0" borderId="32" xfId="59" applyNumberFormat="1" applyFont="1" applyFill="1" applyBorder="1" applyAlignment="1">
      <alignment horizontal="center" vertical="center" wrapText="1"/>
      <protection/>
    </xf>
    <xf numFmtId="0" fontId="17" fillId="0" borderId="41" xfId="59" applyFont="1" applyFill="1" applyBorder="1" applyAlignment="1">
      <alignment horizontal="left" wrapText="1"/>
      <protection/>
    </xf>
    <xf numFmtId="0" fontId="17" fillId="0" borderId="20" xfId="59" applyFont="1" applyFill="1" applyBorder="1" applyAlignment="1">
      <alignment horizontal="center"/>
      <protection/>
    </xf>
    <xf numFmtId="3" fontId="17" fillId="0" borderId="20" xfId="59" applyNumberFormat="1" applyFont="1" applyFill="1" applyBorder="1" applyAlignment="1">
      <alignment horizontal="right"/>
      <protection/>
    </xf>
    <xf numFmtId="3" fontId="17" fillId="0" borderId="34" xfId="59" applyNumberFormat="1" applyFont="1" applyFill="1" applyBorder="1" applyAlignment="1">
      <alignment horizontal="right"/>
      <protection/>
    </xf>
    <xf numFmtId="0" fontId="19" fillId="0" borderId="41" xfId="59" applyFont="1" applyFill="1" applyBorder="1" applyAlignment="1">
      <alignment vertical="center" wrapText="1"/>
      <protection/>
    </xf>
    <xf numFmtId="0" fontId="79" fillId="35" borderId="30" xfId="0" applyFont="1" applyFill="1" applyBorder="1" applyAlignment="1">
      <alignment/>
    </xf>
    <xf numFmtId="3" fontId="17" fillId="0" borderId="31" xfId="59" applyNumberFormat="1" applyFont="1" applyFill="1" applyBorder="1" applyAlignment="1">
      <alignment horizontal="right"/>
      <protection/>
    </xf>
    <xf numFmtId="3" fontId="17" fillId="0" borderId="31" xfId="59" applyNumberFormat="1" applyFont="1" applyFill="1" applyBorder="1" applyAlignment="1">
      <alignment horizontal="right" vertical="center" wrapText="1"/>
      <protection/>
    </xf>
    <xf numFmtId="3" fontId="17" fillId="0" borderId="33" xfId="59" applyNumberFormat="1" applyFont="1" applyFill="1" applyBorder="1" applyAlignment="1">
      <alignment horizontal="right" vertical="center" wrapText="1"/>
      <protection/>
    </xf>
    <xf numFmtId="3" fontId="17" fillId="0" borderId="20" xfId="59" applyNumberFormat="1" applyFont="1" applyFill="1" applyBorder="1" applyAlignment="1">
      <alignment horizontal="right" vertical="center" wrapText="1"/>
      <protection/>
    </xf>
    <xf numFmtId="3" fontId="17" fillId="0" borderId="34" xfId="59" applyNumberFormat="1" applyFont="1" applyFill="1" applyBorder="1" applyAlignment="1">
      <alignment horizontal="right" vertical="center" wrapText="1"/>
      <protection/>
    </xf>
    <xf numFmtId="0" fontId="17" fillId="0" borderId="41" xfId="59" applyFont="1" applyFill="1" applyBorder="1" applyAlignment="1">
      <alignment wrapText="1"/>
      <protection/>
    </xf>
    <xf numFmtId="0" fontId="17" fillId="0" borderId="20" xfId="59" applyFont="1" applyFill="1" applyBorder="1" applyAlignment="1">
      <alignment horizontal="center" wrapText="1"/>
      <protection/>
    </xf>
    <xf numFmtId="3" fontId="17" fillId="0" borderId="17" xfId="59" applyNumberFormat="1" applyFont="1" applyFill="1" applyBorder="1" applyAlignment="1">
      <alignment horizontal="right"/>
      <protection/>
    </xf>
    <xf numFmtId="3" fontId="17" fillId="0" borderId="17" xfId="59" applyNumberFormat="1" applyFont="1" applyFill="1" applyBorder="1" applyAlignment="1">
      <alignment horizontal="right" vertical="center" wrapText="1"/>
      <protection/>
    </xf>
    <xf numFmtId="3" fontId="17" fillId="0" borderId="32" xfId="59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72" fillId="0" borderId="12" xfId="0" applyNumberFormat="1" applyFont="1" applyFill="1" applyBorder="1" applyAlignment="1">
      <alignment horizontal="right" vertical="center" wrapText="1"/>
    </xf>
    <xf numFmtId="3" fontId="72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73" fillId="0" borderId="25" xfId="0" applyNumberFormat="1" applyFont="1" applyFill="1" applyBorder="1" applyAlignment="1">
      <alignment horizontal="right" vertical="center" wrapText="1"/>
    </xf>
    <xf numFmtId="3" fontId="73" fillId="0" borderId="40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3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6" fillId="35" borderId="32" xfId="0" applyNumberFormat="1" applyFont="1" applyFill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right" vertical="center"/>
    </xf>
    <xf numFmtId="3" fontId="6" fillId="35" borderId="45" xfId="0" applyNumberFormat="1" applyFont="1" applyFill="1" applyBorder="1" applyAlignment="1">
      <alignment horizontal="right" vertical="center"/>
    </xf>
    <xf numFmtId="3" fontId="6" fillId="35" borderId="42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 wrapText="1"/>
    </xf>
    <xf numFmtId="0" fontId="72" fillId="0" borderId="12" xfId="0" applyFont="1" applyBorder="1" applyAlignment="1" quotePrefix="1">
      <alignment horizontal="center" vertical="center" wrapText="1"/>
    </xf>
    <xf numFmtId="3" fontId="72" fillId="0" borderId="12" xfId="0" applyNumberFormat="1" applyFont="1" applyBorder="1" applyAlignment="1" quotePrefix="1">
      <alignment horizontal="right" vertical="center" wrapText="1"/>
    </xf>
    <xf numFmtId="3" fontId="72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vertical="center" wrapText="1"/>
    </xf>
    <xf numFmtId="3" fontId="73" fillId="0" borderId="13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3" fillId="0" borderId="36" xfId="0" applyFont="1" applyBorder="1" applyAlignment="1">
      <alignment horizontal="center" vertical="center" wrapText="1"/>
    </xf>
    <xf numFmtId="0" fontId="73" fillId="0" borderId="25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center" vertical="center" wrapText="1"/>
    </xf>
    <xf numFmtId="3" fontId="73" fillId="0" borderId="25" xfId="0" applyNumberFormat="1" applyFont="1" applyBorder="1" applyAlignment="1">
      <alignment vertical="center" wrapText="1"/>
    </xf>
    <xf numFmtId="3" fontId="73" fillId="0" borderId="4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/>
    </xf>
    <xf numFmtId="0" fontId="6" fillId="0" borderId="50" xfId="0" applyFont="1" applyFill="1" applyBorder="1" applyAlignment="1">
      <alignment horizontal="center" vertical="center" wrapText="1"/>
    </xf>
    <xf numFmtId="0" fontId="73" fillId="0" borderId="49" xfId="0" applyFont="1" applyBorder="1" applyAlignment="1">
      <alignment vertical="center" wrapText="1"/>
    </xf>
    <xf numFmtId="0" fontId="73" fillId="0" borderId="50" xfId="0" applyFont="1" applyFill="1" applyBorder="1" applyAlignment="1">
      <alignment horizontal="center" vertical="center" wrapText="1"/>
    </xf>
    <xf numFmtId="3" fontId="73" fillId="0" borderId="50" xfId="0" applyNumberFormat="1" applyFont="1" applyBorder="1" applyAlignment="1">
      <alignment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73" fillId="0" borderId="49" xfId="0" applyFont="1" applyBorder="1" applyAlignment="1">
      <alignment horizontal="left" vertical="center" wrapText="1"/>
    </xf>
    <xf numFmtId="3" fontId="72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52" xfId="0" applyFont="1" applyBorder="1" applyAlignment="1" quotePrefix="1">
      <alignment horizontal="center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3" fillId="0" borderId="41" xfId="0" applyFont="1" applyBorder="1" applyAlignment="1">
      <alignment vertical="center" wrapText="1"/>
    </xf>
    <xf numFmtId="0" fontId="73" fillId="0" borderId="52" xfId="0" applyFont="1" applyBorder="1" applyAlignment="1" quotePrefix="1">
      <alignment horizontal="center" vertical="center" wrapText="1"/>
    </xf>
    <xf numFmtId="3" fontId="72" fillId="0" borderId="12" xfId="0" applyNumberFormat="1" applyFont="1" applyBorder="1" applyAlignment="1">
      <alignment vertical="center" wrapText="1"/>
    </xf>
    <xf numFmtId="3" fontId="72" fillId="0" borderId="13" xfId="0" applyNumberFormat="1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1" xfId="0" applyFont="1" applyBorder="1" applyAlignment="1">
      <alignment vertical="center" wrapText="1"/>
    </xf>
    <xf numFmtId="0" fontId="73" fillId="0" borderId="25" xfId="0" applyFont="1" applyBorder="1" applyAlignment="1">
      <alignment horizontal="center" vertical="center" wrapText="1"/>
    </xf>
    <xf numFmtId="3" fontId="72" fillId="0" borderId="23" xfId="0" applyNumberFormat="1" applyFont="1" applyBorder="1" applyAlignment="1">
      <alignment vertical="center" wrapText="1"/>
    </xf>
    <xf numFmtId="3" fontId="72" fillId="0" borderId="47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53" xfId="64" applyNumberFormat="1" applyFont="1" applyBorder="1" applyAlignment="1" applyProtection="1">
      <alignment horizontal="left" vertical="center"/>
      <protection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18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>
      <alignment horizontal="center" vertical="center"/>
    </xf>
    <xf numFmtId="3" fontId="6" fillId="0" borderId="24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8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36" xfId="64" applyNumberFormat="1" applyFont="1" applyBorder="1" applyAlignment="1" applyProtection="1">
      <alignment vertical="center" wrapText="1"/>
      <protection/>
    </xf>
    <xf numFmtId="3" fontId="6" fillId="0" borderId="25" xfId="64" applyNumberFormat="1" applyFont="1" applyBorder="1" applyAlignment="1">
      <alignment vertical="center"/>
      <protection/>
    </xf>
    <xf numFmtId="3" fontId="6" fillId="0" borderId="40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72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49" fontId="11" fillId="0" borderId="12" xfId="57" applyNumberFormat="1" applyFont="1" applyFill="1" applyBorder="1" applyAlignment="1" quotePrefix="1">
      <alignment horizontal="center" vertical="center"/>
      <protection/>
    </xf>
    <xf numFmtId="0" fontId="73" fillId="0" borderId="0" xfId="57" applyFont="1" applyFill="1" applyAlignment="1">
      <alignment vertical="center"/>
      <protection/>
    </xf>
    <xf numFmtId="0" fontId="80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2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55" xfId="62" applyFont="1" applyFill="1" applyBorder="1" applyAlignment="1">
      <alignment horizontal="center" vertical="center"/>
      <protection/>
    </xf>
    <xf numFmtId="3" fontId="0" fillId="0" borderId="56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53" xfId="62" applyFont="1" applyFill="1" applyBorder="1" applyAlignment="1">
      <alignment horizontal="center" vertical="center"/>
      <protection/>
    </xf>
    <xf numFmtId="3" fontId="0" fillId="0" borderId="54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62" applyFont="1" applyFill="1" applyBorder="1" applyAlignment="1">
      <alignment vertical="center"/>
      <protection/>
    </xf>
    <xf numFmtId="0" fontId="16" fillId="0" borderId="57" xfId="62" applyFont="1" applyFill="1" applyBorder="1" applyAlignment="1">
      <alignment vertical="center"/>
      <protection/>
    </xf>
    <xf numFmtId="3" fontId="0" fillId="0" borderId="58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6" fillId="0" borderId="59" xfId="62" applyFont="1" applyFill="1" applyBorder="1" applyAlignment="1">
      <alignment vertical="center"/>
      <protection/>
    </xf>
    <xf numFmtId="3" fontId="0" fillId="0" borderId="60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 wrapText="1"/>
      <protection/>
    </xf>
    <xf numFmtId="0" fontId="0" fillId="0" borderId="61" xfId="62" applyFont="1" applyFill="1" applyBorder="1" applyAlignment="1">
      <alignment vertical="center"/>
      <protection/>
    </xf>
    <xf numFmtId="0" fontId="16" fillId="0" borderId="62" xfId="62" applyFont="1" applyFill="1" applyBorder="1" applyAlignment="1">
      <alignment vertical="center"/>
      <protection/>
    </xf>
    <xf numFmtId="3" fontId="0" fillId="0" borderId="63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6" fillId="0" borderId="59" xfId="62" applyFont="1" applyFill="1" applyBorder="1" applyAlignment="1">
      <alignment vertical="center"/>
      <protection/>
    </xf>
    <xf numFmtId="3" fontId="0" fillId="0" borderId="60" xfId="62" applyNumberFormat="1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vertical="center" wrapText="1"/>
      <protection/>
    </xf>
    <xf numFmtId="0" fontId="16" fillId="0" borderId="64" xfId="62" applyFont="1" applyFill="1" applyBorder="1" applyAlignment="1">
      <alignment vertical="center"/>
      <protection/>
    </xf>
    <xf numFmtId="3" fontId="0" fillId="0" borderId="65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66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52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72" fillId="0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/>
      <protection/>
    </xf>
    <xf numFmtId="3" fontId="72" fillId="0" borderId="14" xfId="57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37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3" fontId="72" fillId="0" borderId="67" xfId="57" applyNumberFormat="1" applyFont="1" applyFill="1" applyBorder="1" applyAlignment="1">
      <alignment horizontal="center" vertical="center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6" fillId="0" borderId="67" xfId="57" applyFont="1" applyFill="1" applyBorder="1" applyAlignment="1">
      <alignment vertical="center"/>
      <protection/>
    </xf>
    <xf numFmtId="0" fontId="72" fillId="0" borderId="14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73" fillId="33" borderId="14" xfId="57" applyFont="1" applyFill="1" applyBorder="1" applyAlignment="1">
      <alignment horizontal="center" vertical="center" wrapText="1"/>
      <protection/>
    </xf>
    <xf numFmtId="0" fontId="6" fillId="38" borderId="14" xfId="57" applyFont="1" applyFill="1" applyBorder="1" applyAlignment="1">
      <alignment horizontal="center" vertical="center" wrapText="1"/>
      <protection/>
    </xf>
    <xf numFmtId="0" fontId="73" fillId="0" borderId="14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vertical="center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3" fontId="5" fillId="0" borderId="20" xfId="57" applyNumberFormat="1" applyFont="1" applyFill="1" applyBorder="1" applyAlignment="1">
      <alignment horizontal="center" vertical="center"/>
      <protection/>
    </xf>
    <xf numFmtId="0" fontId="6" fillId="0" borderId="68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49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44" xfId="57" applyNumberFormat="1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41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5" fillId="0" borderId="36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 applyProtection="1">
      <alignment vertical="center" wrapText="1"/>
      <protection locked="0"/>
    </xf>
    <xf numFmtId="49" fontId="6" fillId="0" borderId="25" xfId="57" applyNumberFormat="1" applyFont="1" applyFill="1" applyBorder="1" applyAlignment="1">
      <alignment horizontal="center" vertical="center"/>
      <protection/>
    </xf>
    <xf numFmtId="3" fontId="6" fillId="0" borderId="20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13" xfId="57" applyNumberFormat="1" applyFont="1" applyFill="1" applyBorder="1" applyAlignment="1">
      <alignment horizontal="right" vertical="center"/>
      <protection/>
    </xf>
    <xf numFmtId="3" fontId="14" fillId="0" borderId="12" xfId="62" applyNumberFormat="1" applyFont="1" applyFill="1" applyBorder="1" applyAlignment="1">
      <alignment horizontal="right" vertical="center"/>
      <protection/>
    </xf>
    <xf numFmtId="3" fontId="6" fillId="0" borderId="20" xfId="57" applyNumberFormat="1" applyFont="1" applyFill="1" applyBorder="1" applyAlignment="1">
      <alignment horizontal="right" vertical="center" wrapText="1"/>
      <protection/>
    </xf>
    <xf numFmtId="3" fontId="6" fillId="0" borderId="34" xfId="57" applyNumberFormat="1" applyFont="1" applyFill="1" applyBorder="1" applyAlignment="1">
      <alignment horizontal="right" vertical="center" wrapText="1"/>
      <protection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5" fillId="0" borderId="13" xfId="57" applyNumberFormat="1" applyFont="1" applyFill="1" applyBorder="1" applyAlignment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0" fontId="28" fillId="0" borderId="0" xfId="58" applyFont="1" applyFill="1" applyAlignment="1">
      <alignment vertical="center"/>
      <protection/>
    </xf>
    <xf numFmtId="3" fontId="6" fillId="0" borderId="23" xfId="0" applyNumberFormat="1" applyFont="1" applyBorder="1" applyAlignment="1" quotePrefix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" fontId="5" fillId="35" borderId="20" xfId="0" applyNumberFormat="1" applyFont="1" applyFill="1" applyBorder="1" applyAlignment="1">
      <alignment horizontal="right" vertical="center"/>
    </xf>
    <xf numFmtId="0" fontId="5" fillId="35" borderId="41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79" fillId="35" borderId="51" xfId="0" applyFont="1" applyFill="1" applyBorder="1" applyAlignment="1">
      <alignment vertical="center"/>
    </xf>
    <xf numFmtId="0" fontId="79" fillId="35" borderId="23" xfId="0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69" xfId="0" applyFont="1" applyFill="1" applyBorder="1" applyAlignment="1">
      <alignment vertical="center" wrapText="1"/>
    </xf>
    <xf numFmtId="3" fontId="5" fillId="35" borderId="17" xfId="0" applyNumberFormat="1" applyFont="1" applyFill="1" applyBorder="1" applyAlignment="1">
      <alignment horizontal="right" vertical="center" wrapText="1"/>
    </xf>
    <xf numFmtId="0" fontId="79" fillId="35" borderId="18" xfId="0" applyFont="1" applyFill="1" applyBorder="1" applyAlignment="1">
      <alignment vertical="center"/>
    </xf>
    <xf numFmtId="0" fontId="79" fillId="35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35" borderId="34" xfId="0" applyNumberFormat="1" applyFont="1" applyFill="1" applyBorder="1" applyAlignment="1">
      <alignment horizontal="right" vertical="center"/>
    </xf>
    <xf numFmtId="3" fontId="5" fillId="35" borderId="32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5" fillId="35" borderId="23" xfId="0" applyNumberFormat="1" applyFont="1" applyFill="1" applyBorder="1" applyAlignment="1">
      <alignment horizontal="right" vertical="center"/>
    </xf>
    <xf numFmtId="0" fontId="23" fillId="0" borderId="0" xfId="59" applyFont="1" applyFill="1" applyAlignment="1">
      <alignment vertical="center"/>
      <protection/>
    </xf>
    <xf numFmtId="0" fontId="83" fillId="0" borderId="0" xfId="59" applyFont="1" applyFill="1" applyBorder="1" applyAlignment="1">
      <alignment vertical="center"/>
      <protection/>
    </xf>
    <xf numFmtId="0" fontId="83" fillId="0" borderId="0" xfId="59" applyFont="1" applyFill="1" applyAlignment="1">
      <alignment vertical="center"/>
      <protection/>
    </xf>
    <xf numFmtId="0" fontId="83" fillId="0" borderId="0" xfId="59" applyFont="1" applyFill="1" applyBorder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Fill="1" applyBorder="1" applyAlignment="1">
      <alignment horizontal="center" vertical="center"/>
      <protection/>
    </xf>
    <xf numFmtId="0" fontId="80" fillId="0" borderId="70" xfId="59" applyFont="1" applyFill="1" applyBorder="1" applyAlignment="1">
      <alignment horizontal="center" vertical="center"/>
      <protection/>
    </xf>
    <xf numFmtId="0" fontId="80" fillId="0" borderId="71" xfId="59" applyFont="1" applyFill="1" applyBorder="1" applyAlignment="1">
      <alignment horizontal="center" vertical="center"/>
      <protection/>
    </xf>
    <xf numFmtId="0" fontId="80" fillId="0" borderId="72" xfId="59" applyFont="1" applyFill="1" applyBorder="1" applyAlignment="1">
      <alignment horizontal="center" vertical="center"/>
      <protection/>
    </xf>
    <xf numFmtId="0" fontId="80" fillId="0" borderId="73" xfId="59" applyFont="1" applyFill="1" applyBorder="1" applyAlignment="1">
      <alignment horizontal="center" vertical="center"/>
      <protection/>
    </xf>
    <xf numFmtId="0" fontId="80" fillId="0" borderId="74" xfId="59" applyFont="1" applyFill="1" applyBorder="1" applyAlignment="1">
      <alignment horizontal="left" vertical="center" wrapText="1"/>
      <protection/>
    </xf>
    <xf numFmtId="0" fontId="80" fillId="0" borderId="75" xfId="59" applyFont="1" applyFill="1" applyBorder="1" applyAlignment="1">
      <alignment horizontal="center" vertical="center"/>
      <protection/>
    </xf>
    <xf numFmtId="0" fontId="80" fillId="0" borderId="76" xfId="59" applyFont="1" applyFill="1" applyBorder="1" applyAlignment="1">
      <alignment vertical="center"/>
      <protection/>
    </xf>
    <xf numFmtId="0" fontId="80" fillId="0" borderId="75" xfId="59" applyFont="1" applyFill="1" applyBorder="1" applyAlignment="1">
      <alignment vertical="center"/>
      <protection/>
    </xf>
    <xf numFmtId="0" fontId="80" fillId="0" borderId="77" xfId="59" applyFont="1" applyFill="1" applyBorder="1" applyAlignment="1">
      <alignment vertical="center"/>
      <protection/>
    </xf>
    <xf numFmtId="0" fontId="80" fillId="0" borderId="54" xfId="59" applyFont="1" applyFill="1" applyBorder="1" applyAlignment="1">
      <alignment vertical="center"/>
      <protection/>
    </xf>
    <xf numFmtId="49" fontId="80" fillId="0" borderId="74" xfId="59" applyNumberFormat="1" applyFont="1" applyFill="1" applyBorder="1" applyAlignment="1">
      <alignment vertical="center"/>
      <protection/>
    </xf>
    <xf numFmtId="0" fontId="80" fillId="0" borderId="72" xfId="59" applyFont="1" applyFill="1" applyBorder="1" applyAlignment="1">
      <alignment vertical="center"/>
      <protection/>
    </xf>
    <xf numFmtId="0" fontId="80" fillId="0" borderId="78" xfId="59" applyFont="1" applyFill="1" applyBorder="1" applyAlignment="1">
      <alignment vertical="center"/>
      <protection/>
    </xf>
    <xf numFmtId="0" fontId="80" fillId="0" borderId="79" xfId="59" applyFont="1" applyFill="1" applyBorder="1" applyAlignment="1">
      <alignment vertical="center"/>
      <protection/>
    </xf>
    <xf numFmtId="0" fontId="80" fillId="0" borderId="80" xfId="59" applyFont="1" applyFill="1" applyBorder="1" applyAlignment="1">
      <alignment vertical="center"/>
      <protection/>
    </xf>
    <xf numFmtId="0" fontId="80" fillId="0" borderId="76" xfId="59" applyFont="1" applyFill="1" applyBorder="1" applyAlignment="1">
      <alignment horizontal="center" vertical="center"/>
      <protection/>
    </xf>
    <xf numFmtId="0" fontId="80" fillId="0" borderId="81" xfId="59" applyFont="1" applyFill="1" applyBorder="1" applyAlignment="1">
      <alignment vertical="center"/>
      <protection/>
    </xf>
    <xf numFmtId="0" fontId="80" fillId="0" borderId="82" xfId="59" applyFont="1" applyFill="1" applyBorder="1" applyAlignment="1">
      <alignment vertical="center"/>
      <protection/>
    </xf>
    <xf numFmtId="0" fontId="80" fillId="0" borderId="74" xfId="59" applyFont="1" applyFill="1" applyBorder="1" applyAlignment="1">
      <alignment vertical="center"/>
      <protection/>
    </xf>
    <xf numFmtId="0" fontId="80" fillId="0" borderId="83" xfId="59" applyFont="1" applyFill="1" applyBorder="1" applyAlignment="1">
      <alignment horizontal="center" vertical="center"/>
      <protection/>
    </xf>
    <xf numFmtId="0" fontId="80" fillId="0" borderId="84" xfId="59" applyFont="1" applyFill="1" applyBorder="1" applyAlignment="1">
      <alignment vertical="center"/>
      <protection/>
    </xf>
    <xf numFmtId="0" fontId="80" fillId="0" borderId="74" xfId="59" applyFont="1" applyFill="1" applyBorder="1" applyAlignment="1">
      <alignment horizontal="left" vertical="center"/>
      <protection/>
    </xf>
    <xf numFmtId="0" fontId="80" fillId="0" borderId="85" xfId="59" applyFont="1" applyFill="1" applyBorder="1" applyAlignment="1">
      <alignment horizontal="center" vertical="center"/>
      <protection/>
    </xf>
    <xf numFmtId="0" fontId="80" fillId="0" borderId="75" xfId="59" applyFont="1" applyFill="1" applyBorder="1" applyAlignment="1">
      <alignment horizontal="left" vertical="center"/>
      <protection/>
    </xf>
    <xf numFmtId="0" fontId="80" fillId="0" borderId="86" xfId="59" applyFont="1" applyFill="1" applyBorder="1" applyAlignment="1">
      <alignment vertical="center"/>
      <protection/>
    </xf>
    <xf numFmtId="49" fontId="80" fillId="0" borderId="87" xfId="59" applyNumberFormat="1" applyFont="1" applyFill="1" applyBorder="1" applyAlignment="1">
      <alignment horizontal="left" vertical="center" wrapText="1"/>
      <protection/>
    </xf>
    <xf numFmtId="0" fontId="80" fillId="0" borderId="88" xfId="59" applyFont="1" applyFill="1" applyBorder="1" applyAlignment="1">
      <alignment horizontal="center" vertical="center"/>
      <protection/>
    </xf>
    <xf numFmtId="0" fontId="80" fillId="0" borderId="89" xfId="59" applyFont="1" applyFill="1" applyBorder="1" applyAlignment="1">
      <alignment vertical="center"/>
      <protection/>
    </xf>
    <xf numFmtId="0" fontId="80" fillId="0" borderId="88" xfId="59" applyFont="1" applyFill="1" applyBorder="1" applyAlignment="1">
      <alignment horizontal="left" vertical="center"/>
      <protection/>
    </xf>
    <xf numFmtId="0" fontId="80" fillId="0" borderId="90" xfId="59" applyFont="1" applyFill="1" applyBorder="1" applyAlignment="1">
      <alignment vertical="center"/>
      <protection/>
    </xf>
    <xf numFmtId="0" fontId="80" fillId="0" borderId="91" xfId="59" applyFont="1" applyFill="1" applyBorder="1" applyAlignment="1">
      <alignment horizontal="left" vertical="center"/>
      <protection/>
    </xf>
    <xf numFmtId="49" fontId="80" fillId="0" borderId="92" xfId="59" applyNumberFormat="1" applyFont="1" applyFill="1" applyBorder="1" applyAlignment="1">
      <alignment horizontal="center" vertical="center"/>
      <protection/>
    </xf>
    <xf numFmtId="0" fontId="80" fillId="0" borderId="93" xfId="59" applyFont="1" applyFill="1" applyBorder="1" applyAlignment="1">
      <alignment vertical="center"/>
      <protection/>
    </xf>
    <xf numFmtId="0" fontId="80" fillId="0" borderId="92" xfId="59" applyFont="1" applyFill="1" applyBorder="1" applyAlignment="1">
      <alignment horizontal="left" vertical="center"/>
      <protection/>
    </xf>
    <xf numFmtId="0" fontId="80" fillId="0" borderId="94" xfId="59" applyFont="1" applyFill="1" applyBorder="1" applyAlignment="1">
      <alignment vertical="center"/>
      <protection/>
    </xf>
    <xf numFmtId="198" fontId="80" fillId="0" borderId="28" xfId="59" applyNumberFormat="1" applyFont="1" applyFill="1" applyBorder="1" applyAlignment="1">
      <alignment horizontal="left" vertical="center" wrapText="1"/>
      <protection/>
    </xf>
    <xf numFmtId="49" fontId="80" fillId="0" borderId="19" xfId="59" applyNumberFormat="1" applyFont="1" applyFill="1" applyBorder="1" applyAlignment="1">
      <alignment horizontal="center" vertical="center"/>
      <protection/>
    </xf>
    <xf numFmtId="0" fontId="84" fillId="0" borderId="95" xfId="59" applyFont="1" applyFill="1" applyBorder="1" applyAlignment="1">
      <alignment horizontal="center" vertical="center"/>
      <protection/>
    </xf>
    <xf numFmtId="0" fontId="80" fillId="0" borderId="96" xfId="59" applyFont="1" applyFill="1" applyBorder="1" applyAlignment="1">
      <alignment horizontal="left" vertical="center"/>
      <protection/>
    </xf>
    <xf numFmtId="0" fontId="80" fillId="0" borderId="97" xfId="59" applyFont="1" applyFill="1" applyBorder="1" applyAlignment="1">
      <alignment vertical="center"/>
      <protection/>
    </xf>
    <xf numFmtId="0" fontId="80" fillId="0" borderId="85" xfId="59" applyFont="1" applyFill="1" applyBorder="1" applyAlignment="1">
      <alignment vertical="center"/>
      <protection/>
    </xf>
    <xf numFmtId="0" fontId="80" fillId="0" borderId="30" xfId="59" applyFont="1" applyFill="1" applyBorder="1" applyAlignment="1">
      <alignment vertical="center"/>
      <protection/>
    </xf>
    <xf numFmtId="0" fontId="80" fillId="0" borderId="81" xfId="59" applyFont="1" applyFill="1" applyBorder="1" applyAlignment="1">
      <alignment horizontal="center" vertical="center"/>
      <protection/>
    </xf>
    <xf numFmtId="0" fontId="80" fillId="0" borderId="69" xfId="59" applyFont="1" applyFill="1" applyBorder="1" applyAlignment="1">
      <alignment vertical="center"/>
      <protection/>
    </xf>
    <xf numFmtId="0" fontId="80" fillId="0" borderId="77" xfId="59" applyFont="1" applyFill="1" applyBorder="1" applyAlignment="1">
      <alignment horizontal="center" vertical="center"/>
      <protection/>
    </xf>
    <xf numFmtId="0" fontId="80" fillId="0" borderId="41" xfId="59" applyFont="1" applyFill="1" applyBorder="1" applyAlignment="1">
      <alignment horizontal="left" vertical="center"/>
      <protection/>
    </xf>
    <xf numFmtId="49" fontId="80" fillId="0" borderId="30" xfId="59" applyNumberFormat="1" applyFont="1" applyFill="1" applyBorder="1" applyAlignment="1">
      <alignment horizontal="left" vertical="center" wrapText="1"/>
      <protection/>
    </xf>
    <xf numFmtId="0" fontId="80" fillId="0" borderId="98" xfId="59" applyFont="1" applyFill="1" applyBorder="1" applyAlignment="1">
      <alignment horizontal="center" vertical="center"/>
      <protection/>
    </xf>
    <xf numFmtId="49" fontId="80" fillId="0" borderId="99" xfId="59" applyNumberFormat="1" applyFont="1" applyFill="1" applyBorder="1" applyAlignment="1">
      <alignment horizontal="center" vertical="center"/>
      <protection/>
    </xf>
    <xf numFmtId="49" fontId="80" fillId="0" borderId="12" xfId="59" applyNumberFormat="1" applyFont="1" applyFill="1" applyBorder="1" applyAlignment="1">
      <alignment horizontal="center" vertical="center"/>
      <protection/>
    </xf>
    <xf numFmtId="0" fontId="84" fillId="0" borderId="100" xfId="59" applyFont="1" applyFill="1" applyBorder="1" applyAlignment="1">
      <alignment horizontal="center" vertical="center"/>
      <protection/>
    </xf>
    <xf numFmtId="0" fontId="80" fillId="0" borderId="95" xfId="59" applyFont="1" applyFill="1" applyBorder="1" applyAlignment="1">
      <alignment vertical="center"/>
      <protection/>
    </xf>
    <xf numFmtId="0" fontId="80" fillId="0" borderId="80" xfId="59" applyFont="1" applyFill="1" applyBorder="1" applyAlignment="1">
      <alignment horizontal="left" vertical="center"/>
      <protection/>
    </xf>
    <xf numFmtId="0" fontId="83" fillId="0" borderId="75" xfId="59" applyFont="1" applyFill="1" applyBorder="1" applyAlignment="1">
      <alignment horizontal="center" vertical="center"/>
      <protection/>
    </xf>
    <xf numFmtId="0" fontId="83" fillId="0" borderId="86" xfId="59" applyFont="1" applyFill="1" applyBorder="1" applyAlignment="1">
      <alignment horizontal="center" vertical="center"/>
      <protection/>
    </xf>
    <xf numFmtId="0" fontId="80" fillId="0" borderId="101" xfId="59" applyFont="1" applyFill="1" applyBorder="1" applyAlignment="1">
      <alignment vertical="center"/>
      <protection/>
    </xf>
    <xf numFmtId="0" fontId="80" fillId="0" borderId="70" xfId="59" applyFont="1" applyFill="1" applyBorder="1" applyAlignment="1">
      <alignment horizontal="left" vertical="center"/>
      <protection/>
    </xf>
    <xf numFmtId="0" fontId="80" fillId="0" borderId="71" xfId="59" applyFont="1" applyFill="1" applyBorder="1" applyAlignment="1">
      <alignment vertical="center"/>
      <protection/>
    </xf>
    <xf numFmtId="0" fontId="80" fillId="0" borderId="73" xfId="59" applyFont="1" applyFill="1" applyBorder="1" applyAlignment="1">
      <alignment vertical="center"/>
      <protection/>
    </xf>
    <xf numFmtId="0" fontId="80" fillId="0" borderId="83" xfId="59" applyFont="1" applyFill="1" applyBorder="1" applyAlignment="1">
      <alignment vertical="center"/>
      <protection/>
    </xf>
    <xf numFmtId="0" fontId="83" fillId="0" borderId="72" xfId="59" applyFont="1" applyFill="1" applyBorder="1" applyAlignment="1">
      <alignment horizontal="center" vertical="center"/>
      <protection/>
    </xf>
    <xf numFmtId="0" fontId="83" fillId="0" borderId="94" xfId="59" applyFont="1" applyFill="1" applyBorder="1" applyAlignment="1">
      <alignment horizontal="center" vertical="center"/>
      <protection/>
    </xf>
    <xf numFmtId="0" fontId="80" fillId="0" borderId="102" xfId="59" applyFont="1" applyFill="1" applyBorder="1" applyAlignment="1">
      <alignment horizontal="left" vertical="center"/>
      <protection/>
    </xf>
    <xf numFmtId="0" fontId="80" fillId="0" borderId="33" xfId="59" applyFont="1" applyFill="1" applyBorder="1" applyAlignment="1">
      <alignment vertical="center"/>
      <protection/>
    </xf>
    <xf numFmtId="0" fontId="80" fillId="0" borderId="103" xfId="59" applyFont="1" applyFill="1" applyBorder="1" applyAlignment="1">
      <alignment vertical="center"/>
      <protection/>
    </xf>
    <xf numFmtId="0" fontId="80" fillId="0" borderId="53" xfId="59" applyFont="1" applyFill="1" applyBorder="1" applyAlignment="1">
      <alignment horizontal="left" vertical="center"/>
      <protection/>
    </xf>
    <xf numFmtId="0" fontId="80" fillId="0" borderId="28" xfId="59" applyFont="1" applyFill="1" applyBorder="1" applyAlignment="1">
      <alignment horizontal="left" vertical="center"/>
      <protection/>
    </xf>
    <xf numFmtId="0" fontId="80" fillId="0" borderId="12" xfId="59" applyFont="1" applyFill="1" applyBorder="1" applyAlignment="1">
      <alignment horizontal="center" vertical="center"/>
      <protection/>
    </xf>
    <xf numFmtId="0" fontId="80" fillId="0" borderId="12" xfId="59" applyFont="1" applyFill="1" applyBorder="1" applyAlignment="1">
      <alignment vertical="center"/>
      <protection/>
    </xf>
    <xf numFmtId="0" fontId="80" fillId="0" borderId="13" xfId="59" applyFont="1" applyFill="1" applyBorder="1" applyAlignment="1">
      <alignment vertical="center"/>
      <protection/>
    </xf>
    <xf numFmtId="3" fontId="80" fillId="0" borderId="12" xfId="59" applyNumberFormat="1" applyFont="1" applyFill="1" applyBorder="1" applyAlignment="1">
      <alignment vertical="center"/>
      <protection/>
    </xf>
    <xf numFmtId="3" fontId="80" fillId="0" borderId="13" xfId="59" applyNumberFormat="1" applyFont="1" applyFill="1" applyBorder="1" applyAlignment="1">
      <alignment vertical="center"/>
      <protection/>
    </xf>
    <xf numFmtId="0" fontId="83" fillId="0" borderId="104" xfId="59" applyFont="1" applyFill="1" applyBorder="1" applyAlignment="1">
      <alignment horizontal="left" vertical="center"/>
      <protection/>
    </xf>
    <xf numFmtId="0" fontId="80" fillId="0" borderId="105" xfId="59" applyFont="1" applyFill="1" applyBorder="1" applyAlignment="1">
      <alignment horizontal="center" vertical="center"/>
      <protection/>
    </xf>
    <xf numFmtId="3" fontId="80" fillId="0" borderId="105" xfId="59" applyNumberFormat="1" applyFont="1" applyFill="1" applyBorder="1" applyAlignment="1">
      <alignment vertical="center"/>
      <protection/>
    </xf>
    <xf numFmtId="3" fontId="83" fillId="0" borderId="105" xfId="59" applyNumberFormat="1" applyFont="1" applyFill="1" applyBorder="1" applyAlignment="1">
      <alignment horizontal="center" vertical="center"/>
      <protection/>
    </xf>
    <xf numFmtId="3" fontId="80" fillId="0" borderId="106" xfId="59" applyNumberFormat="1" applyFont="1" applyFill="1" applyBorder="1" applyAlignment="1">
      <alignment vertical="center"/>
      <protection/>
    </xf>
    <xf numFmtId="0" fontId="23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3" fillId="0" borderId="0" xfId="59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3" fontId="6" fillId="0" borderId="107" xfId="64" applyNumberFormat="1" applyFont="1" applyBorder="1" applyAlignment="1" applyProtection="1">
      <alignment horizontal="center" vertical="center" wrapText="1"/>
      <protection/>
    </xf>
    <xf numFmtId="3" fontId="6" fillId="0" borderId="108" xfId="64" applyNumberFormat="1" applyFont="1" applyBorder="1" applyAlignment="1" applyProtection="1">
      <alignment horizontal="center" vertical="center" wrapText="1"/>
      <protection/>
    </xf>
    <xf numFmtId="3" fontId="6" fillId="0" borderId="55" xfId="64" applyNumberFormat="1" applyFont="1" applyBorder="1" applyAlignment="1" applyProtection="1">
      <alignment horizontal="center" vertical="center" wrapText="1"/>
      <protection/>
    </xf>
    <xf numFmtId="3" fontId="6" fillId="0" borderId="53" xfId="64" applyNumberFormat="1" applyFont="1" applyBorder="1" applyAlignment="1" applyProtection="1">
      <alignment horizontal="center" vertical="center" wrapText="1"/>
      <protection/>
    </xf>
    <xf numFmtId="3" fontId="6" fillId="0" borderId="109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107" xfId="64" applyNumberFormat="1" applyFont="1" applyBorder="1" applyAlignment="1">
      <alignment horizontal="center" vertical="center"/>
      <protection/>
    </xf>
    <xf numFmtId="3" fontId="6" fillId="0" borderId="108" xfId="64" applyNumberFormat="1" applyFont="1" applyBorder="1" applyAlignment="1">
      <alignment horizontal="center" vertical="center"/>
      <protection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16" fillId="0" borderId="107" xfId="62" applyFont="1" applyFill="1" applyBorder="1" applyAlignment="1">
      <alignment horizontal="center" vertical="center" wrapText="1"/>
      <protection/>
    </xf>
    <xf numFmtId="0" fontId="16" fillId="0" borderId="49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="115" zoomScaleNormal="115" zoomScaleSheetLayoutView="107" workbookViewId="0" topLeftCell="A1">
      <selection activeCell="C16" sqref="C16"/>
    </sheetView>
  </sheetViews>
  <sheetFormatPr defaultColWidth="9.140625" defaultRowHeight="12.75"/>
  <cols>
    <col min="1" max="1" width="5.28125" style="2" customWidth="1"/>
    <col min="2" max="2" width="67.00390625" style="297" customWidth="1"/>
    <col min="3" max="3" width="6.28125" style="297" customWidth="1"/>
    <col min="4" max="4" width="17.421875" style="3" customWidth="1"/>
    <col min="5" max="5" width="17.7109375" style="3" customWidth="1"/>
    <col min="6" max="6" width="15.57421875" style="290" hidden="1" customWidth="1"/>
    <col min="7" max="7" width="9.140625" style="290" customWidth="1"/>
    <col min="8" max="8" width="14.00390625" style="290" bestFit="1" customWidth="1"/>
    <col min="9" max="16384" width="9.140625" style="290" customWidth="1"/>
  </cols>
  <sheetData>
    <row r="1" spans="1:5" ht="15" customHeight="1">
      <c r="A1" s="641" t="s">
        <v>1171</v>
      </c>
      <c r="B1" s="642"/>
      <c r="C1" s="283"/>
      <c r="D1" s="284"/>
      <c r="E1" s="9" t="s">
        <v>340</v>
      </c>
    </row>
    <row r="2" spans="1:6" ht="13.5" customHeight="1">
      <c r="A2" s="641" t="s">
        <v>1172</v>
      </c>
      <c r="B2" s="642"/>
      <c r="C2" s="283"/>
      <c r="D2" s="284"/>
      <c r="E2" s="284"/>
      <c r="F2" s="1"/>
    </row>
    <row r="3" spans="1:5" s="281" customFormat="1" ht="15">
      <c r="A3" s="643" t="s">
        <v>1193</v>
      </c>
      <c r="B3" s="643"/>
      <c r="C3" s="643"/>
      <c r="D3" s="643"/>
      <c r="E3" s="643"/>
    </row>
    <row r="4" spans="1:5" ht="15">
      <c r="A4" s="644" t="s">
        <v>1192</v>
      </c>
      <c r="B4" s="644"/>
      <c r="C4" s="644"/>
      <c r="D4" s="644"/>
      <c r="E4" s="644"/>
    </row>
    <row r="5" spans="1:5" ht="15">
      <c r="A5" s="647"/>
      <c r="B5" s="642"/>
      <c r="C5" s="642"/>
      <c r="D5" s="642"/>
      <c r="E5" s="642"/>
    </row>
    <row r="6" spans="1:3" ht="15">
      <c r="A6" s="8"/>
      <c r="B6" s="291"/>
      <c r="C6" s="291"/>
    </row>
    <row r="7" spans="1:5" s="292" customFormat="1" ht="15.75" thickBot="1">
      <c r="A7" s="278"/>
      <c r="B7" s="279" t="s">
        <v>339</v>
      </c>
      <c r="C7" s="279"/>
      <c r="D7" s="9"/>
      <c r="E7" s="9" t="s">
        <v>362</v>
      </c>
    </row>
    <row r="8" spans="1:6" ht="39.75" customHeight="1">
      <c r="A8" s="75" t="s">
        <v>383</v>
      </c>
      <c r="B8" s="50" t="s">
        <v>368</v>
      </c>
      <c r="C8" s="15" t="s">
        <v>361</v>
      </c>
      <c r="D8" s="4" t="s">
        <v>1114</v>
      </c>
      <c r="E8" s="5" t="s">
        <v>1111</v>
      </c>
      <c r="F8" s="10" t="s">
        <v>384</v>
      </c>
    </row>
    <row r="9" spans="1:6" ht="17.25" customHeight="1">
      <c r="A9" s="76" t="s">
        <v>332</v>
      </c>
      <c r="B9" s="293" t="s">
        <v>333</v>
      </c>
      <c r="C9" s="46" t="s">
        <v>376</v>
      </c>
      <c r="D9" s="6">
        <v>1</v>
      </c>
      <c r="E9" s="7">
        <v>2</v>
      </c>
      <c r="F9" s="11"/>
    </row>
    <row r="10" spans="1:6" ht="15">
      <c r="A10" s="77" t="s">
        <v>716</v>
      </c>
      <c r="B10" s="294" t="s">
        <v>334</v>
      </c>
      <c r="C10" s="47" t="s">
        <v>343</v>
      </c>
      <c r="D10" s="6" t="s">
        <v>352</v>
      </c>
      <c r="E10" s="7" t="s">
        <v>352</v>
      </c>
      <c r="F10" s="11"/>
    </row>
    <row r="11" spans="1:6" ht="15">
      <c r="A11" s="77">
        <f>A10+1</f>
        <v>2</v>
      </c>
      <c r="B11" s="294" t="s">
        <v>335</v>
      </c>
      <c r="C11" s="47" t="s">
        <v>344</v>
      </c>
      <c r="D11" s="6" t="s">
        <v>352</v>
      </c>
      <c r="E11" s="7" t="s">
        <v>352</v>
      </c>
      <c r="F11" s="11"/>
    </row>
    <row r="12" spans="1:6" ht="47.25" customHeight="1">
      <c r="A12" s="77">
        <f aca="true" t="shared" si="0" ref="A12:A75">A11+1</f>
        <v>3</v>
      </c>
      <c r="B12" s="294" t="s">
        <v>1121</v>
      </c>
      <c r="C12" s="47" t="s">
        <v>345</v>
      </c>
      <c r="D12" s="240"/>
      <c r="E12" s="241"/>
      <c r="F12" s="11"/>
    </row>
    <row r="13" spans="1:6" ht="61.5" customHeight="1">
      <c r="A13" s="77">
        <f t="shared" si="0"/>
        <v>4</v>
      </c>
      <c r="B13" s="294" t="s">
        <v>1122</v>
      </c>
      <c r="C13" s="47" t="s">
        <v>346</v>
      </c>
      <c r="D13" s="240"/>
      <c r="E13" s="241"/>
      <c r="F13" s="11"/>
    </row>
    <row r="14" spans="1:6" ht="76.5" customHeight="1">
      <c r="A14" s="77">
        <f t="shared" si="0"/>
        <v>5</v>
      </c>
      <c r="B14" s="294" t="s">
        <v>1123</v>
      </c>
      <c r="C14" s="47" t="s">
        <v>347</v>
      </c>
      <c r="D14" s="240"/>
      <c r="E14" s="241"/>
      <c r="F14" s="11"/>
    </row>
    <row r="15" spans="1:6" ht="15">
      <c r="A15" s="77">
        <f t="shared" si="0"/>
        <v>6</v>
      </c>
      <c r="B15" s="294" t="s">
        <v>1124</v>
      </c>
      <c r="C15" s="47" t="s">
        <v>348</v>
      </c>
      <c r="D15" s="240"/>
      <c r="E15" s="241"/>
      <c r="F15" s="11"/>
    </row>
    <row r="16" spans="1:6" ht="48.75" customHeight="1">
      <c r="A16" s="77">
        <f t="shared" si="0"/>
        <v>7</v>
      </c>
      <c r="B16" s="294" t="s">
        <v>1125</v>
      </c>
      <c r="C16" s="47" t="s">
        <v>349</v>
      </c>
      <c r="D16" s="240"/>
      <c r="E16" s="241"/>
      <c r="F16" s="11"/>
    </row>
    <row r="17" spans="1:6" ht="30">
      <c r="A17" s="77">
        <f t="shared" si="0"/>
        <v>8</v>
      </c>
      <c r="B17" s="294" t="s">
        <v>1126</v>
      </c>
      <c r="C17" s="47" t="s">
        <v>350</v>
      </c>
      <c r="D17" s="240"/>
      <c r="E17" s="241"/>
      <c r="F17" s="11"/>
    </row>
    <row r="18" spans="1:6" ht="44.25" customHeight="1">
      <c r="A18" s="77">
        <f t="shared" si="0"/>
        <v>9</v>
      </c>
      <c r="B18" s="294" t="s">
        <v>1194</v>
      </c>
      <c r="C18" s="47" t="s">
        <v>353</v>
      </c>
      <c r="D18" s="240">
        <v>73673</v>
      </c>
      <c r="E18" s="241">
        <v>3862</v>
      </c>
      <c r="F18" s="11"/>
    </row>
    <row r="19" spans="1:6" ht="45.75" customHeight="1">
      <c r="A19" s="77">
        <f t="shared" si="0"/>
        <v>10</v>
      </c>
      <c r="B19" s="294" t="s">
        <v>1127</v>
      </c>
      <c r="C19" s="47" t="s">
        <v>354</v>
      </c>
      <c r="D19" s="240"/>
      <c r="E19" s="241"/>
      <c r="F19" s="11" t="s">
        <v>494</v>
      </c>
    </row>
    <row r="20" spans="1:8" s="296" customFormat="1" ht="15">
      <c r="A20" s="188">
        <f t="shared" si="0"/>
        <v>11</v>
      </c>
      <c r="B20" s="295" t="s">
        <v>1128</v>
      </c>
      <c r="C20" s="51" t="s">
        <v>365</v>
      </c>
      <c r="D20" s="242">
        <f>D12+D13+D14+D15+D16+D18</f>
        <v>73673</v>
      </c>
      <c r="E20" s="243">
        <f>E12+E13+E14+E15+E16+E18</f>
        <v>3862</v>
      </c>
      <c r="F20" s="52"/>
      <c r="H20" s="290"/>
    </row>
    <row r="21" spans="1:6" ht="15">
      <c r="A21" s="77">
        <f t="shared" si="0"/>
        <v>12</v>
      </c>
      <c r="B21" s="294" t="s">
        <v>336</v>
      </c>
      <c r="C21" s="47" t="s">
        <v>366</v>
      </c>
      <c r="D21" s="240" t="s">
        <v>352</v>
      </c>
      <c r="E21" s="241" t="s">
        <v>352</v>
      </c>
      <c r="F21" s="11"/>
    </row>
    <row r="22" spans="1:6" ht="133.5" customHeight="1">
      <c r="A22" s="77">
        <f t="shared" si="0"/>
        <v>13</v>
      </c>
      <c r="B22" s="294" t="s">
        <v>1129</v>
      </c>
      <c r="C22" s="47" t="s">
        <v>367</v>
      </c>
      <c r="D22" s="240"/>
      <c r="E22" s="241"/>
      <c r="F22" s="11"/>
    </row>
    <row r="23" spans="1:6" ht="30">
      <c r="A23" s="77">
        <f t="shared" si="0"/>
        <v>14</v>
      </c>
      <c r="B23" s="294" t="s">
        <v>341</v>
      </c>
      <c r="C23" s="48">
        <v>20</v>
      </c>
      <c r="D23" s="240" t="s">
        <v>352</v>
      </c>
      <c r="E23" s="241" t="s">
        <v>352</v>
      </c>
      <c r="F23" s="11"/>
    </row>
    <row r="24" spans="1:6" ht="63.75" customHeight="1">
      <c r="A24" s="77">
        <f t="shared" si="0"/>
        <v>15</v>
      </c>
      <c r="B24" s="294" t="s">
        <v>1180</v>
      </c>
      <c r="C24" s="48">
        <v>21</v>
      </c>
      <c r="D24" s="240">
        <v>24032</v>
      </c>
      <c r="E24" s="241">
        <v>19883</v>
      </c>
      <c r="F24" s="11"/>
    </row>
    <row r="25" spans="1:6" ht="30">
      <c r="A25" s="77">
        <f t="shared" si="0"/>
        <v>16</v>
      </c>
      <c r="B25" s="294" t="s">
        <v>965</v>
      </c>
      <c r="C25" s="48" t="s">
        <v>324</v>
      </c>
      <c r="D25" s="244" t="s">
        <v>331</v>
      </c>
      <c r="E25" s="245" t="s">
        <v>331</v>
      </c>
      <c r="F25" s="11"/>
    </row>
    <row r="26" spans="1:6" ht="40.5" customHeight="1">
      <c r="A26" s="77">
        <f t="shared" si="0"/>
        <v>17</v>
      </c>
      <c r="B26" s="294" t="s">
        <v>1130</v>
      </c>
      <c r="C26" s="49">
        <v>22</v>
      </c>
      <c r="D26" s="240"/>
      <c r="E26" s="241"/>
      <c r="F26" s="11" t="s">
        <v>385</v>
      </c>
    </row>
    <row r="27" spans="1:6" ht="17.25" customHeight="1">
      <c r="A27" s="77">
        <f t="shared" si="0"/>
        <v>18</v>
      </c>
      <c r="B27" s="294" t="s">
        <v>1131</v>
      </c>
      <c r="C27" s="47" t="s">
        <v>377</v>
      </c>
      <c r="D27" s="240" t="s">
        <v>352</v>
      </c>
      <c r="E27" s="241" t="s">
        <v>352</v>
      </c>
      <c r="F27" s="11"/>
    </row>
    <row r="28" spans="1:6" ht="76.5" customHeight="1">
      <c r="A28" s="77">
        <f t="shared" si="0"/>
        <v>19</v>
      </c>
      <c r="B28" s="294" t="s">
        <v>1132</v>
      </c>
      <c r="C28" s="48">
        <v>23</v>
      </c>
      <c r="D28" s="240"/>
      <c r="E28" s="241"/>
      <c r="F28" s="11"/>
    </row>
    <row r="29" spans="1:6" ht="29.25" customHeight="1">
      <c r="A29" s="77">
        <f t="shared" si="0"/>
        <v>20</v>
      </c>
      <c r="B29" s="294" t="s">
        <v>1160</v>
      </c>
      <c r="C29" s="48">
        <v>24</v>
      </c>
      <c r="D29" s="240"/>
      <c r="E29" s="241"/>
      <c r="F29" s="11"/>
    </row>
    <row r="30" spans="1:6" ht="135" customHeight="1">
      <c r="A30" s="77">
        <f t="shared" si="0"/>
        <v>21</v>
      </c>
      <c r="B30" s="294" t="s">
        <v>1195</v>
      </c>
      <c r="C30" s="48">
        <v>25</v>
      </c>
      <c r="D30" s="240"/>
      <c r="E30" s="241"/>
      <c r="F30" s="11"/>
    </row>
    <row r="31" spans="1:6" ht="31.5" customHeight="1">
      <c r="A31" s="77">
        <f t="shared" si="0"/>
        <v>22</v>
      </c>
      <c r="B31" s="294" t="s">
        <v>1133</v>
      </c>
      <c r="C31" s="48">
        <v>26</v>
      </c>
      <c r="D31" s="240"/>
      <c r="E31" s="241"/>
      <c r="F31" s="11"/>
    </row>
    <row r="32" spans="1:6" ht="75">
      <c r="A32" s="77">
        <f t="shared" si="0"/>
        <v>23</v>
      </c>
      <c r="B32" s="294" t="s">
        <v>1134</v>
      </c>
      <c r="C32" s="48">
        <v>27</v>
      </c>
      <c r="D32" s="240"/>
      <c r="E32" s="241"/>
      <c r="F32" s="11"/>
    </row>
    <row r="33" spans="1:8" s="296" customFormat="1" ht="20.25" customHeight="1">
      <c r="A33" s="77">
        <f t="shared" si="0"/>
        <v>24</v>
      </c>
      <c r="B33" s="295" t="s">
        <v>355</v>
      </c>
      <c r="C33" s="53">
        <v>30</v>
      </c>
      <c r="D33" s="242">
        <f>D24+D28+D30+D32</f>
        <v>24032</v>
      </c>
      <c r="E33" s="243">
        <f>E24+E28+E30+E32</f>
        <v>19883</v>
      </c>
      <c r="F33" s="52"/>
      <c r="H33" s="290"/>
    </row>
    <row r="34" spans="1:6" ht="21" customHeight="1">
      <c r="A34" s="77">
        <f t="shared" si="0"/>
        <v>25</v>
      </c>
      <c r="B34" s="294" t="s">
        <v>499</v>
      </c>
      <c r="C34" s="48">
        <v>31</v>
      </c>
      <c r="D34" s="240"/>
      <c r="E34" s="241"/>
      <c r="F34" s="74" t="e">
        <f>'[3]01'!F34</f>
        <v>#REF!</v>
      </c>
    </row>
    <row r="35" spans="1:6" ht="18" customHeight="1">
      <c r="A35" s="77">
        <f t="shared" si="0"/>
        <v>26</v>
      </c>
      <c r="B35" s="294" t="s">
        <v>351</v>
      </c>
      <c r="C35" s="48">
        <v>32</v>
      </c>
      <c r="D35" s="240" t="s">
        <v>352</v>
      </c>
      <c r="E35" s="241" t="s">
        <v>352</v>
      </c>
      <c r="F35" s="11"/>
    </row>
    <row r="36" spans="1:6" ht="156" customHeight="1">
      <c r="A36" s="77">
        <f t="shared" si="0"/>
        <v>27</v>
      </c>
      <c r="B36" s="294" t="s">
        <v>1135</v>
      </c>
      <c r="C36" s="48">
        <v>33</v>
      </c>
      <c r="D36" s="240"/>
      <c r="E36" s="241"/>
      <c r="F36" s="54" t="s">
        <v>386</v>
      </c>
    </row>
    <row r="37" spans="1:6" ht="35.25" customHeight="1">
      <c r="A37" s="77">
        <f t="shared" si="0"/>
        <v>28</v>
      </c>
      <c r="B37" s="294" t="s">
        <v>1136</v>
      </c>
      <c r="C37" s="47" t="s">
        <v>378</v>
      </c>
      <c r="D37" s="240"/>
      <c r="E37" s="241"/>
      <c r="F37" s="11"/>
    </row>
    <row r="38" spans="1:6" ht="17.25" customHeight="1">
      <c r="A38" s="77">
        <f t="shared" si="0"/>
        <v>29</v>
      </c>
      <c r="B38" s="294" t="s">
        <v>966</v>
      </c>
      <c r="C38" s="48">
        <v>34</v>
      </c>
      <c r="D38" s="240" t="s">
        <v>352</v>
      </c>
      <c r="E38" s="241" t="s">
        <v>352</v>
      </c>
      <c r="F38" s="11"/>
    </row>
    <row r="39" spans="1:8" s="297" customFormat="1" ht="120">
      <c r="A39" s="77">
        <f t="shared" si="0"/>
        <v>30</v>
      </c>
      <c r="B39" s="294" t="s">
        <v>1137</v>
      </c>
      <c r="C39" s="48">
        <v>35</v>
      </c>
      <c r="D39" s="240"/>
      <c r="E39" s="241"/>
      <c r="F39" s="12"/>
      <c r="H39" s="290"/>
    </row>
    <row r="40" spans="1:8" s="297" customFormat="1" ht="15">
      <c r="A40" s="77">
        <f t="shared" si="0"/>
        <v>31</v>
      </c>
      <c r="B40" s="294" t="s">
        <v>967</v>
      </c>
      <c r="C40" s="48" t="s">
        <v>382</v>
      </c>
      <c r="D40" s="240"/>
      <c r="E40" s="241"/>
      <c r="F40" s="12"/>
      <c r="H40" s="290"/>
    </row>
    <row r="41" spans="1:8" s="297" customFormat="1" ht="15">
      <c r="A41" s="77">
        <f t="shared" si="0"/>
        <v>32</v>
      </c>
      <c r="B41" s="294" t="s">
        <v>966</v>
      </c>
      <c r="C41" s="48">
        <v>36</v>
      </c>
      <c r="D41" s="244" t="s">
        <v>331</v>
      </c>
      <c r="E41" s="245" t="s">
        <v>331</v>
      </c>
      <c r="F41" s="12"/>
      <c r="H41" s="290"/>
    </row>
    <row r="42" spans="1:8" s="296" customFormat="1" ht="16.5" customHeight="1">
      <c r="A42" s="77">
        <f t="shared" si="0"/>
        <v>33</v>
      </c>
      <c r="B42" s="295" t="s">
        <v>360</v>
      </c>
      <c r="C42" s="53">
        <v>40</v>
      </c>
      <c r="D42" s="242">
        <f>D36+D37+D39+D40</f>
        <v>0</v>
      </c>
      <c r="E42" s="243">
        <f>E36+E37+E39+E40</f>
        <v>0</v>
      </c>
      <c r="F42" s="52"/>
      <c r="H42" s="290"/>
    </row>
    <row r="43" spans="1:6" ht="47.25" customHeight="1">
      <c r="A43" s="77">
        <f t="shared" si="0"/>
        <v>34</v>
      </c>
      <c r="B43" s="294" t="s">
        <v>1138</v>
      </c>
      <c r="C43" s="48">
        <v>41</v>
      </c>
      <c r="D43" s="240"/>
      <c r="E43" s="241"/>
      <c r="F43" s="13" t="s">
        <v>387</v>
      </c>
    </row>
    <row r="44" spans="1:6" ht="30">
      <c r="A44" s="77">
        <f t="shared" si="0"/>
        <v>35</v>
      </c>
      <c r="B44" s="294" t="s">
        <v>1139</v>
      </c>
      <c r="C44" s="48" t="s">
        <v>369</v>
      </c>
      <c r="D44" s="240"/>
      <c r="E44" s="241"/>
      <c r="F44" s="11"/>
    </row>
    <row r="45" spans="1:6" ht="19.5" customHeight="1">
      <c r="A45" s="77">
        <f t="shared" si="0"/>
        <v>36</v>
      </c>
      <c r="B45" s="294" t="s">
        <v>1181</v>
      </c>
      <c r="C45" s="48">
        <v>42</v>
      </c>
      <c r="D45" s="240">
        <v>32230</v>
      </c>
      <c r="E45" s="241">
        <v>506</v>
      </c>
      <c r="F45" s="11"/>
    </row>
    <row r="46" spans="1:8" s="296" customFormat="1" ht="27" customHeight="1">
      <c r="A46" s="77">
        <f t="shared" si="0"/>
        <v>37</v>
      </c>
      <c r="B46" s="295" t="s">
        <v>1140</v>
      </c>
      <c r="C46" s="53">
        <v>45</v>
      </c>
      <c r="D46" s="242">
        <f>D22+D33+D34+D42+D43+D44+D45</f>
        <v>56262</v>
      </c>
      <c r="E46" s="243">
        <f>E22+E33+E34+E42+E43+E44+E45</f>
        <v>20389</v>
      </c>
      <c r="F46" s="52"/>
      <c r="H46" s="290"/>
    </row>
    <row r="47" spans="1:8" s="296" customFormat="1" ht="20.25" customHeight="1">
      <c r="A47" s="77">
        <f t="shared" si="0"/>
        <v>38</v>
      </c>
      <c r="B47" s="295" t="s">
        <v>358</v>
      </c>
      <c r="C47" s="53">
        <v>46</v>
      </c>
      <c r="D47" s="242">
        <f>D20+D46</f>
        <v>129935</v>
      </c>
      <c r="E47" s="243">
        <f>E20+E46</f>
        <v>24251</v>
      </c>
      <c r="F47" s="52"/>
      <c r="H47" s="290"/>
    </row>
    <row r="48" spans="1:6" ht="19.5" customHeight="1">
      <c r="A48" s="77">
        <f t="shared" si="0"/>
        <v>39</v>
      </c>
      <c r="B48" s="294" t="s">
        <v>337</v>
      </c>
      <c r="C48" s="48">
        <v>50</v>
      </c>
      <c r="D48" s="240" t="s">
        <v>352</v>
      </c>
      <c r="E48" s="241" t="s">
        <v>352</v>
      </c>
      <c r="F48" s="11"/>
    </row>
    <row r="49" spans="1:6" ht="18" customHeight="1">
      <c r="A49" s="77">
        <f t="shared" si="0"/>
        <v>40</v>
      </c>
      <c r="B49" s="294" t="s">
        <v>342</v>
      </c>
      <c r="C49" s="48">
        <v>51</v>
      </c>
      <c r="D49" s="240" t="s">
        <v>352</v>
      </c>
      <c r="E49" s="241" t="s">
        <v>352</v>
      </c>
      <c r="F49" s="11"/>
    </row>
    <row r="50" spans="1:6" ht="60">
      <c r="A50" s="77">
        <f t="shared" si="0"/>
        <v>41</v>
      </c>
      <c r="B50" s="294" t="s">
        <v>1182</v>
      </c>
      <c r="C50" s="48">
        <v>52</v>
      </c>
      <c r="D50" s="240">
        <v>32230</v>
      </c>
      <c r="E50" s="241">
        <v>0</v>
      </c>
      <c r="F50" s="11"/>
    </row>
    <row r="51" spans="1:6" ht="30">
      <c r="A51" s="77">
        <f t="shared" si="0"/>
        <v>42</v>
      </c>
      <c r="B51" s="294" t="s">
        <v>1141</v>
      </c>
      <c r="C51" s="48">
        <v>53</v>
      </c>
      <c r="D51" s="240"/>
      <c r="E51" s="241"/>
      <c r="F51" s="11" t="s">
        <v>388</v>
      </c>
    </row>
    <row r="52" spans="1:6" ht="45">
      <c r="A52" s="77">
        <f t="shared" si="0"/>
        <v>43</v>
      </c>
      <c r="B52" s="294" t="s">
        <v>1142</v>
      </c>
      <c r="C52" s="48">
        <v>54</v>
      </c>
      <c r="D52" s="240"/>
      <c r="E52" s="241"/>
      <c r="F52" s="11"/>
    </row>
    <row r="53" spans="1:6" ht="30">
      <c r="A53" s="77">
        <f t="shared" si="0"/>
        <v>44</v>
      </c>
      <c r="B53" s="294" t="s">
        <v>1143</v>
      </c>
      <c r="C53" s="48">
        <v>55</v>
      </c>
      <c r="D53" s="240"/>
      <c r="E53" s="241"/>
      <c r="F53" s="11"/>
    </row>
    <row r="54" spans="1:8" s="296" customFormat="1" ht="15">
      <c r="A54" s="77">
        <f t="shared" si="0"/>
        <v>45</v>
      </c>
      <c r="B54" s="295" t="s">
        <v>359</v>
      </c>
      <c r="C54" s="53">
        <v>58</v>
      </c>
      <c r="D54" s="242">
        <f>D50+D52+D53</f>
        <v>32230</v>
      </c>
      <c r="E54" s="243">
        <f>E50+E52+E53</f>
        <v>0</v>
      </c>
      <c r="F54" s="52"/>
      <c r="H54" s="290"/>
    </row>
    <row r="55" spans="1:6" ht="30">
      <c r="A55" s="77">
        <f t="shared" si="0"/>
        <v>46</v>
      </c>
      <c r="B55" s="294" t="s">
        <v>500</v>
      </c>
      <c r="C55" s="48">
        <v>59</v>
      </c>
      <c r="D55" s="240" t="s">
        <v>352</v>
      </c>
      <c r="E55" s="241" t="s">
        <v>352</v>
      </c>
      <c r="F55" s="11"/>
    </row>
    <row r="56" spans="1:6" ht="60">
      <c r="A56" s="77">
        <f t="shared" si="0"/>
        <v>47</v>
      </c>
      <c r="B56" s="294" t="s">
        <v>1183</v>
      </c>
      <c r="C56" s="48">
        <v>60</v>
      </c>
      <c r="D56" s="240">
        <v>309612912</v>
      </c>
      <c r="E56" s="241">
        <v>342846274</v>
      </c>
      <c r="F56" s="11"/>
    </row>
    <row r="57" spans="1:6" ht="19.5" customHeight="1">
      <c r="A57" s="77">
        <f t="shared" si="0"/>
        <v>48</v>
      </c>
      <c r="B57" s="294" t="s">
        <v>1175</v>
      </c>
      <c r="C57" s="48" t="s">
        <v>717</v>
      </c>
      <c r="D57" s="240">
        <v>309544953</v>
      </c>
      <c r="E57" s="241">
        <v>342827250</v>
      </c>
      <c r="F57" s="11"/>
    </row>
    <row r="58" spans="1:6" ht="30">
      <c r="A58" s="77">
        <f t="shared" si="0"/>
        <v>49</v>
      </c>
      <c r="B58" s="294" t="s">
        <v>1174</v>
      </c>
      <c r="C58" s="48">
        <v>61</v>
      </c>
      <c r="D58" s="240">
        <v>67959</v>
      </c>
      <c r="E58" s="241">
        <v>19024</v>
      </c>
      <c r="F58" s="11" t="s">
        <v>389</v>
      </c>
    </row>
    <row r="59" spans="1:6" ht="15">
      <c r="A59" s="77">
        <f t="shared" si="0"/>
        <v>50</v>
      </c>
      <c r="B59" s="294" t="s">
        <v>741</v>
      </c>
      <c r="C59" s="48" t="s">
        <v>379</v>
      </c>
      <c r="D59" s="240" t="s">
        <v>352</v>
      </c>
      <c r="E59" s="241" t="s">
        <v>352</v>
      </c>
      <c r="F59" s="11"/>
    </row>
    <row r="60" spans="1:6" ht="90">
      <c r="A60" s="77">
        <f t="shared" si="0"/>
        <v>51</v>
      </c>
      <c r="B60" s="294" t="s">
        <v>1176</v>
      </c>
      <c r="C60" s="48">
        <v>62</v>
      </c>
      <c r="D60" s="240">
        <v>24239</v>
      </c>
      <c r="E60" s="241">
        <v>19883</v>
      </c>
      <c r="F60" s="11"/>
    </row>
    <row r="61" spans="1:6" ht="15">
      <c r="A61" s="77">
        <f t="shared" si="0"/>
        <v>52</v>
      </c>
      <c r="B61" s="294" t="s">
        <v>364</v>
      </c>
      <c r="C61" s="48">
        <v>63</v>
      </c>
      <c r="D61" s="240" t="s">
        <v>352</v>
      </c>
      <c r="E61" s="241" t="s">
        <v>352</v>
      </c>
      <c r="F61" s="11"/>
    </row>
    <row r="62" spans="1:6" ht="29.25" customHeight="1">
      <c r="A62" s="77">
        <f t="shared" si="0"/>
        <v>53</v>
      </c>
      <c r="B62" s="294" t="s">
        <v>1144</v>
      </c>
      <c r="C62" s="48" t="s">
        <v>380</v>
      </c>
      <c r="D62" s="240"/>
      <c r="E62" s="241"/>
      <c r="F62" s="11"/>
    </row>
    <row r="63" spans="1:6" ht="30">
      <c r="A63" s="77">
        <f t="shared" si="0"/>
        <v>54</v>
      </c>
      <c r="B63" s="294" t="s">
        <v>1145</v>
      </c>
      <c r="C63" s="48">
        <v>64</v>
      </c>
      <c r="D63" s="240"/>
      <c r="E63" s="241"/>
      <c r="F63" s="11"/>
    </row>
    <row r="64" spans="1:6" ht="120">
      <c r="A64" s="77">
        <f t="shared" si="0"/>
        <v>55</v>
      </c>
      <c r="B64" s="294" t="s">
        <v>1146</v>
      </c>
      <c r="C64" s="48">
        <v>65</v>
      </c>
      <c r="D64" s="240"/>
      <c r="E64" s="241"/>
      <c r="F64" s="11"/>
    </row>
    <row r="65" spans="1:6" ht="30">
      <c r="A65" s="77">
        <f t="shared" si="0"/>
        <v>56</v>
      </c>
      <c r="B65" s="294" t="s">
        <v>1147</v>
      </c>
      <c r="C65" s="48">
        <v>66</v>
      </c>
      <c r="D65" s="240"/>
      <c r="E65" s="241"/>
      <c r="F65" s="11"/>
    </row>
    <row r="66" spans="1:6" ht="62.25" customHeight="1">
      <c r="A66" s="77">
        <f t="shared" si="0"/>
        <v>57</v>
      </c>
      <c r="B66" s="294" t="s">
        <v>1148</v>
      </c>
      <c r="C66" s="48">
        <v>70</v>
      </c>
      <c r="D66" s="240"/>
      <c r="E66" s="241"/>
      <c r="F66" s="11"/>
    </row>
    <row r="67" spans="1:6" ht="72" customHeight="1">
      <c r="A67" s="77">
        <f t="shared" si="0"/>
        <v>58</v>
      </c>
      <c r="B67" s="294" t="s">
        <v>1149</v>
      </c>
      <c r="C67" s="48">
        <v>71</v>
      </c>
      <c r="D67" s="240"/>
      <c r="E67" s="241"/>
      <c r="F67" s="11"/>
    </row>
    <row r="68" spans="1:6" ht="30">
      <c r="A68" s="77">
        <f t="shared" si="0"/>
        <v>59</v>
      </c>
      <c r="B68" s="294" t="s">
        <v>968</v>
      </c>
      <c r="C68" s="48">
        <v>72</v>
      </c>
      <c r="D68" s="240"/>
      <c r="E68" s="241"/>
      <c r="F68" s="11"/>
    </row>
    <row r="69" spans="1:6" ht="45">
      <c r="A69" s="77">
        <f t="shared" si="0"/>
        <v>60</v>
      </c>
      <c r="B69" s="294" t="s">
        <v>1177</v>
      </c>
      <c r="C69" s="48">
        <v>73</v>
      </c>
      <c r="D69" s="240">
        <v>342840</v>
      </c>
      <c r="E69" s="241">
        <v>335722</v>
      </c>
      <c r="F69" s="11"/>
    </row>
    <row r="70" spans="1:8" s="289" customFormat="1" ht="15">
      <c r="A70" s="77">
        <f t="shared" si="0"/>
        <v>61</v>
      </c>
      <c r="B70" s="294" t="s">
        <v>363</v>
      </c>
      <c r="C70" s="48" t="s">
        <v>381</v>
      </c>
      <c r="D70" s="240" t="s">
        <v>352</v>
      </c>
      <c r="E70" s="241" t="s">
        <v>352</v>
      </c>
      <c r="F70" s="11"/>
      <c r="H70" s="290"/>
    </row>
    <row r="71" spans="1:6" ht="15">
      <c r="A71" s="77">
        <f t="shared" si="0"/>
        <v>62</v>
      </c>
      <c r="B71" s="294" t="s">
        <v>501</v>
      </c>
      <c r="C71" s="48">
        <v>74</v>
      </c>
      <c r="D71" s="240"/>
      <c r="E71" s="241"/>
      <c r="F71" s="11"/>
    </row>
    <row r="72" spans="1:6" ht="15">
      <c r="A72" s="77">
        <f t="shared" si="0"/>
        <v>63</v>
      </c>
      <c r="B72" s="294" t="s">
        <v>1150</v>
      </c>
      <c r="C72" s="48">
        <v>75</v>
      </c>
      <c r="D72" s="240"/>
      <c r="E72" s="241"/>
      <c r="F72" s="11"/>
    </row>
    <row r="73" spans="1:8" s="296" customFormat="1" ht="15">
      <c r="A73" s="77">
        <f t="shared" si="0"/>
        <v>64</v>
      </c>
      <c r="B73" s="295" t="s">
        <v>356</v>
      </c>
      <c r="C73" s="53">
        <v>78</v>
      </c>
      <c r="D73" s="242">
        <f>D56+D60+D64+D66+D67+D68+D69+D71+D72</f>
        <v>309979991</v>
      </c>
      <c r="E73" s="243">
        <f>E56+E60+E64+E66+E67+E68+E69+E71+E72</f>
        <v>343201879</v>
      </c>
      <c r="F73" s="52"/>
      <c r="H73" s="290"/>
    </row>
    <row r="74" spans="1:8" s="296" customFormat="1" ht="15">
      <c r="A74" s="77">
        <f t="shared" si="0"/>
        <v>65</v>
      </c>
      <c r="B74" s="295" t="s">
        <v>357</v>
      </c>
      <c r="C74" s="53">
        <v>79</v>
      </c>
      <c r="D74" s="242">
        <f>D54+D73</f>
        <v>310012221</v>
      </c>
      <c r="E74" s="243">
        <f>E54+E73</f>
        <v>343201879</v>
      </c>
      <c r="F74" s="52"/>
      <c r="H74" s="290"/>
    </row>
    <row r="75" spans="1:8" s="296" customFormat="1" ht="30">
      <c r="A75" s="77">
        <f t="shared" si="0"/>
        <v>66</v>
      </c>
      <c r="B75" s="295" t="s">
        <v>502</v>
      </c>
      <c r="C75" s="53">
        <v>80</v>
      </c>
      <c r="D75" s="242">
        <f>D47-D74</f>
        <v>-309882286</v>
      </c>
      <c r="E75" s="243">
        <f>E47-E74</f>
        <v>-343177628</v>
      </c>
      <c r="F75" s="52"/>
      <c r="H75" s="290"/>
    </row>
    <row r="76" spans="1:6" ht="15">
      <c r="A76" s="77">
        <f aca="true" t="shared" si="1" ref="A76:A82">A75+1</f>
        <v>67</v>
      </c>
      <c r="B76" s="294" t="s">
        <v>338</v>
      </c>
      <c r="C76" s="48">
        <v>83</v>
      </c>
      <c r="D76" s="244" t="s">
        <v>331</v>
      </c>
      <c r="E76" s="245" t="s">
        <v>331</v>
      </c>
      <c r="F76" s="11"/>
    </row>
    <row r="77" spans="1:6" ht="60">
      <c r="A77" s="77">
        <f t="shared" si="1"/>
        <v>68</v>
      </c>
      <c r="B77" s="294" t="s">
        <v>1151</v>
      </c>
      <c r="C77" s="48">
        <v>84</v>
      </c>
      <c r="D77" s="240"/>
      <c r="E77" s="241"/>
      <c r="F77" s="11"/>
    </row>
    <row r="78" spans="1:8" s="297" customFormat="1" ht="22.5" customHeight="1">
      <c r="A78" s="77">
        <f t="shared" si="1"/>
        <v>69</v>
      </c>
      <c r="B78" s="294" t="s">
        <v>1152</v>
      </c>
      <c r="C78" s="48">
        <v>85</v>
      </c>
      <c r="D78" s="240"/>
      <c r="E78" s="241"/>
      <c r="F78" s="12"/>
      <c r="H78" s="290"/>
    </row>
    <row r="79" spans="1:6" ht="18.75" customHeight="1">
      <c r="A79" s="77">
        <f t="shared" si="1"/>
        <v>70</v>
      </c>
      <c r="B79" s="294" t="s">
        <v>1179</v>
      </c>
      <c r="C79" s="48">
        <v>86</v>
      </c>
      <c r="D79" s="240">
        <v>161148</v>
      </c>
      <c r="E79" s="241">
        <v>296255</v>
      </c>
      <c r="F79" s="11"/>
    </row>
    <row r="80" spans="1:6" ht="19.5" customHeight="1">
      <c r="A80" s="77">
        <f t="shared" si="1"/>
        <v>71</v>
      </c>
      <c r="B80" s="294" t="s">
        <v>1153</v>
      </c>
      <c r="C80" s="48">
        <v>87</v>
      </c>
      <c r="D80" s="240"/>
      <c r="E80" s="241"/>
      <c r="F80" s="11"/>
    </row>
    <row r="81" spans="1:6" ht="19.5" customHeight="1">
      <c r="A81" s="77">
        <f t="shared" si="1"/>
        <v>72</v>
      </c>
      <c r="B81" s="294" t="s">
        <v>1178</v>
      </c>
      <c r="C81" s="48">
        <v>88</v>
      </c>
      <c r="D81" s="240">
        <v>309721138</v>
      </c>
      <c r="E81" s="241">
        <v>342881373</v>
      </c>
      <c r="F81" s="11"/>
    </row>
    <row r="82" spans="1:8" s="296" customFormat="1" ht="21.75" customHeight="1" thickBot="1">
      <c r="A82" s="189">
        <f t="shared" si="1"/>
        <v>73</v>
      </c>
      <c r="B82" s="298" t="s">
        <v>1154</v>
      </c>
      <c r="C82" s="55">
        <v>90</v>
      </c>
      <c r="D82" s="246">
        <f>D77+D78-D79+D80-D81</f>
        <v>-309882286</v>
      </c>
      <c r="E82" s="247">
        <f>E77+E78-E79+E80-E81</f>
        <v>-343177628</v>
      </c>
      <c r="F82" s="52"/>
      <c r="H82" s="290"/>
    </row>
    <row r="83" spans="1:5" ht="24.75" customHeight="1">
      <c r="A83" s="14"/>
      <c r="B83" s="299"/>
      <c r="C83" s="299"/>
      <c r="D83" s="44">
        <f>D75-D82</f>
        <v>0</v>
      </c>
      <c r="E83" s="44">
        <f>E75-E82</f>
        <v>0</v>
      </c>
    </row>
    <row r="84" spans="1:5" ht="15" customHeight="1">
      <c r="A84" s="14"/>
      <c r="B84" s="300"/>
      <c r="C84" s="300"/>
      <c r="D84" s="44"/>
      <c r="E84" s="44"/>
    </row>
    <row r="85" spans="2:5" s="301" customFormat="1" ht="15" customHeight="1">
      <c r="B85" s="301" t="s">
        <v>1190</v>
      </c>
      <c r="D85" s="645" t="s">
        <v>1162</v>
      </c>
      <c r="E85" s="645"/>
    </row>
    <row r="86" spans="2:5" s="301" customFormat="1" ht="15.75" customHeight="1">
      <c r="B86" s="301" t="s">
        <v>1155</v>
      </c>
      <c r="D86" s="646" t="s">
        <v>1156</v>
      </c>
      <c r="E86" s="646"/>
    </row>
    <row r="87" spans="3:5" s="301" customFormat="1" ht="15">
      <c r="C87" s="302"/>
      <c r="D87" s="646"/>
      <c r="E87" s="646"/>
    </row>
    <row r="88" spans="3:5" s="301" customFormat="1" ht="15">
      <c r="C88" s="302"/>
      <c r="D88" s="239"/>
      <c r="E88" s="239"/>
    </row>
    <row r="89" spans="3:5" s="301" customFormat="1" ht="15">
      <c r="C89" s="302"/>
      <c r="D89" s="239"/>
      <c r="E89" s="239"/>
    </row>
    <row r="90" spans="3:5" s="301" customFormat="1" ht="15">
      <c r="C90" s="302"/>
      <c r="D90" s="645" t="s">
        <v>1157</v>
      </c>
      <c r="E90" s="645"/>
    </row>
    <row r="91" spans="3:5" s="301" customFormat="1" ht="20.25" customHeight="1">
      <c r="C91" s="302"/>
      <c r="D91" s="646" t="s">
        <v>1158</v>
      </c>
      <c r="E91" s="646"/>
    </row>
  </sheetData>
  <sheetProtection/>
  <mergeCells count="10">
    <mergeCell ref="A1:B1"/>
    <mergeCell ref="A2:B2"/>
    <mergeCell ref="A3:E3"/>
    <mergeCell ref="A4:E4"/>
    <mergeCell ref="D90:E90"/>
    <mergeCell ref="D91:E91"/>
    <mergeCell ref="D85:E85"/>
    <mergeCell ref="D87:E87"/>
    <mergeCell ref="D86:E86"/>
    <mergeCell ref="A5:E5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88" r:id="rId1"/>
  <ignoredErrors>
    <ignoredError sqref="C58:C82 C10:C24 C26:C5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GY23"/>
  <sheetViews>
    <sheetView zoomScalePageLayoutView="0" workbookViewId="0" topLeftCell="A1">
      <selection activeCell="G32" sqref="G32"/>
    </sheetView>
  </sheetViews>
  <sheetFormatPr defaultColWidth="10.7109375" defaultRowHeight="12.75"/>
  <cols>
    <col min="1" max="1" width="16.57421875" style="142" customWidth="1"/>
    <col min="2" max="2" width="11.7109375" style="142" bestFit="1" customWidth="1"/>
    <col min="3" max="3" width="3.8515625" style="142" bestFit="1" customWidth="1"/>
    <col min="4" max="5" width="14.28125" style="142" customWidth="1"/>
    <col min="6" max="6" width="3.8515625" style="142" bestFit="1" customWidth="1"/>
    <col min="7" max="7" width="14.28125" style="145" bestFit="1" customWidth="1"/>
    <col min="8" max="8" width="12.28125" style="145" customWidth="1"/>
    <col min="9" max="9" width="3.8515625" style="145" bestFit="1" customWidth="1"/>
    <col min="10" max="10" width="14.28125" style="145" bestFit="1" customWidth="1"/>
    <col min="11" max="11" width="12.28125" style="145" customWidth="1"/>
    <col min="12" max="12" width="3.8515625" style="145" bestFit="1" customWidth="1"/>
    <col min="13" max="13" width="14.140625" style="145" bestFit="1" customWidth="1"/>
    <col min="14" max="14" width="12.8515625" style="145" customWidth="1"/>
    <col min="15" max="15" width="4.421875" style="145" bestFit="1" customWidth="1"/>
    <col min="16" max="16" width="14.140625" style="145" bestFit="1" customWidth="1"/>
    <col min="17" max="17" width="12.8515625" style="145" customWidth="1"/>
    <col min="18" max="18" width="9.28125" style="145" customWidth="1"/>
    <col min="19" max="19" width="12.28125" style="145" bestFit="1" customWidth="1"/>
    <col min="20" max="20" width="10.8515625" style="145" customWidth="1"/>
    <col min="21" max="21" width="4.421875" style="145" bestFit="1" customWidth="1"/>
    <col min="22" max="22" width="12.28125" style="145" bestFit="1" customWidth="1"/>
    <col min="23" max="23" width="10.8515625" style="145" customWidth="1"/>
    <col min="24" max="24" width="7.57421875" style="145" customWidth="1"/>
    <col min="25" max="25" width="12.28125" style="145" bestFit="1" customWidth="1"/>
    <col min="26" max="26" width="10.8515625" style="145" customWidth="1"/>
    <col min="27" max="27" width="4.7109375" style="145" customWidth="1"/>
    <col min="28" max="28" width="11.140625" style="145" bestFit="1" customWidth="1"/>
    <col min="29" max="29" width="12.140625" style="145" bestFit="1" customWidth="1"/>
    <col min="30" max="30" width="3.8515625" style="145" bestFit="1" customWidth="1"/>
    <col min="31" max="31" width="11.140625" style="145" bestFit="1" customWidth="1"/>
    <col min="32" max="32" width="12.421875" style="145" bestFit="1" customWidth="1"/>
    <col min="33" max="33" width="3.8515625" style="145" bestFit="1" customWidth="1"/>
    <col min="34" max="34" width="10.140625" style="145" bestFit="1" customWidth="1"/>
    <col min="35" max="35" width="15.00390625" style="145" customWidth="1"/>
    <col min="36" max="36" width="3.8515625" style="145" bestFit="1" customWidth="1"/>
    <col min="37" max="37" width="10.140625" style="145" bestFit="1" customWidth="1"/>
    <col min="38" max="38" width="14.28125" style="145" customWidth="1"/>
    <col min="39" max="39" width="3.8515625" style="145" bestFit="1" customWidth="1"/>
    <col min="40" max="40" width="10.140625" style="145" bestFit="1" customWidth="1"/>
    <col min="41" max="41" width="11.140625" style="145" bestFit="1" customWidth="1"/>
    <col min="42" max="42" width="3.8515625" style="145" bestFit="1" customWidth="1"/>
    <col min="43" max="43" width="11.140625" style="145" bestFit="1" customWidth="1"/>
    <col min="44" max="44" width="11.7109375" style="145" customWidth="1"/>
    <col min="45" max="45" width="3.8515625" style="145" bestFit="1" customWidth="1"/>
    <col min="46" max="46" width="10.140625" style="145" bestFit="1" customWidth="1"/>
    <col min="47" max="47" width="11.140625" style="145" bestFit="1" customWidth="1"/>
    <col min="48" max="48" width="3.8515625" style="145" bestFit="1" customWidth="1"/>
    <col min="49" max="50" width="11.140625" style="145" bestFit="1" customWidth="1"/>
    <col min="51" max="51" width="3.8515625" style="145" bestFit="1" customWidth="1"/>
    <col min="52" max="52" width="10.140625" style="145" bestFit="1" customWidth="1"/>
    <col min="53" max="53" width="11.140625" style="145" bestFit="1" customWidth="1"/>
    <col min="54" max="54" width="3.8515625" style="145" bestFit="1" customWidth="1"/>
    <col min="55" max="55" width="11.140625" style="145" bestFit="1" customWidth="1"/>
    <col min="56" max="56" width="8.8515625" style="145" bestFit="1" customWidth="1"/>
    <col min="57" max="57" width="3.8515625" style="145" bestFit="1" customWidth="1"/>
    <col min="58" max="58" width="10.140625" style="145" bestFit="1" customWidth="1"/>
    <col min="59" max="59" width="12.7109375" style="145" customWidth="1"/>
    <col min="60" max="60" width="3.8515625" style="145" bestFit="1" customWidth="1"/>
    <col min="61" max="61" width="11.7109375" style="145" customWidth="1"/>
    <col min="62" max="62" width="10.7109375" style="145" customWidth="1"/>
    <col min="63" max="63" width="8.140625" style="145" bestFit="1" customWidth="1"/>
    <col min="64" max="64" width="11.57421875" style="145" customWidth="1"/>
    <col min="65" max="65" width="12.57421875" style="145" customWidth="1"/>
    <col min="66" max="66" width="3.8515625" style="145" bestFit="1" customWidth="1"/>
    <col min="67" max="67" width="11.7109375" style="145" bestFit="1" customWidth="1"/>
    <col min="68" max="68" width="13.28125" style="145" customWidth="1"/>
    <col min="69" max="69" width="3.8515625" style="145" bestFit="1" customWidth="1"/>
    <col min="70" max="70" width="11.140625" style="145" bestFit="1" customWidth="1"/>
    <col min="71" max="71" width="14.57421875" style="145" customWidth="1"/>
    <col min="72" max="72" width="3.8515625" style="145" bestFit="1" customWidth="1"/>
    <col min="73" max="73" width="11.140625" style="145" bestFit="1" customWidth="1"/>
    <col min="74" max="74" width="13.7109375" style="145" customWidth="1"/>
    <col min="75" max="75" width="4.00390625" style="145" bestFit="1" customWidth="1"/>
    <col min="76" max="76" width="12.00390625" style="169" customWidth="1"/>
    <col min="77" max="77" width="13.8515625" style="169" customWidth="1"/>
    <col min="78" max="78" width="4.00390625" style="169" bestFit="1" customWidth="1"/>
    <col min="79" max="79" width="11.28125" style="169" customWidth="1"/>
    <col min="80" max="80" width="14.28125" style="169" customWidth="1"/>
    <col min="81" max="81" width="3.8515625" style="169" bestFit="1" customWidth="1"/>
    <col min="82" max="82" width="11.7109375" style="145" customWidth="1"/>
    <col min="83" max="83" width="11.140625" style="145" customWidth="1"/>
    <col min="84" max="84" width="3.8515625" style="145" bestFit="1" customWidth="1"/>
    <col min="85" max="85" width="10.28125" style="169" customWidth="1"/>
    <col min="86" max="86" width="12.140625" style="169" customWidth="1"/>
    <col min="87" max="87" width="3.8515625" style="169" bestFit="1" customWidth="1"/>
    <col min="88" max="88" width="10.00390625" style="169" customWidth="1"/>
    <col min="89" max="89" width="14.421875" style="169" customWidth="1"/>
    <col min="90" max="90" width="3.8515625" style="169" bestFit="1" customWidth="1"/>
    <col min="91" max="91" width="10.57421875" style="169" customWidth="1"/>
    <col min="92" max="92" width="14.140625" style="169" customWidth="1"/>
    <col min="93" max="93" width="3.8515625" style="169" bestFit="1" customWidth="1"/>
    <col min="94" max="94" width="10.00390625" style="169" customWidth="1"/>
    <col min="95" max="95" width="11.8515625" style="169" customWidth="1"/>
    <col min="96" max="96" width="3.8515625" style="169" bestFit="1" customWidth="1"/>
    <col min="97" max="97" width="10.57421875" style="169" customWidth="1"/>
    <col min="98" max="98" width="14.140625" style="169" customWidth="1"/>
    <col min="99" max="99" width="3.8515625" style="145" bestFit="1" customWidth="1"/>
    <col min="100" max="100" width="10.00390625" style="145" customWidth="1"/>
    <col min="101" max="101" width="12.28125" style="145" customWidth="1"/>
    <col min="102" max="102" width="3.8515625" style="145" bestFit="1" customWidth="1"/>
    <col min="103" max="103" width="10.57421875" style="145" customWidth="1"/>
    <col min="104" max="104" width="11.00390625" style="145" customWidth="1"/>
    <col min="105" max="105" width="4.00390625" style="142" bestFit="1" customWidth="1"/>
    <col min="106" max="106" width="10.00390625" style="168" customWidth="1"/>
    <col min="107" max="107" width="12.28125" style="168" customWidth="1"/>
    <col min="108" max="108" width="3.8515625" style="168" bestFit="1" customWidth="1"/>
    <col min="109" max="109" width="10.57421875" style="168" customWidth="1"/>
    <col min="110" max="110" width="11.00390625" style="168" customWidth="1"/>
    <col min="111" max="111" width="6.57421875" style="169" customWidth="1"/>
    <col min="112" max="112" width="10.421875" style="142" customWidth="1"/>
    <col min="113" max="113" width="14.00390625" style="142" customWidth="1"/>
    <col min="114" max="114" width="4.00390625" style="142" bestFit="1" customWidth="1"/>
    <col min="115" max="115" width="10.421875" style="142" customWidth="1"/>
    <col min="116" max="116" width="14.57421875" style="142" customWidth="1"/>
    <col min="117" max="117" width="4.00390625" style="142" bestFit="1" customWidth="1"/>
    <col min="118" max="118" width="10.421875" style="142" customWidth="1"/>
    <col min="119" max="119" width="12.7109375" style="142" customWidth="1"/>
    <col min="120" max="120" width="4.00390625" style="142" bestFit="1" customWidth="1"/>
    <col min="121" max="121" width="10.421875" style="142" customWidth="1"/>
    <col min="122" max="122" width="10.7109375" style="142" customWidth="1"/>
    <col min="123" max="123" width="4.00390625" style="142" bestFit="1" customWidth="1"/>
    <col min="124" max="124" width="12.00390625" style="145" customWidth="1"/>
    <col min="125" max="125" width="14.7109375" style="145" customWidth="1"/>
    <col min="126" max="126" width="4.00390625" style="145" bestFit="1" customWidth="1"/>
    <col min="127" max="127" width="13.00390625" style="142" customWidth="1"/>
    <col min="128" max="128" width="14.7109375" style="142" customWidth="1"/>
    <col min="129" max="129" width="4.00390625" style="142" bestFit="1" customWidth="1"/>
    <col min="130" max="130" width="10.57421875" style="142" customWidth="1"/>
    <col min="131" max="131" width="11.28125" style="142" customWidth="1"/>
    <col min="132" max="132" width="4.00390625" style="142" bestFit="1" customWidth="1"/>
    <col min="133" max="133" width="11.28125" style="142" customWidth="1"/>
    <col min="134" max="134" width="10.7109375" style="142" customWidth="1"/>
    <col min="135" max="135" width="4.00390625" style="142" bestFit="1" customWidth="1"/>
    <col min="136" max="136" width="10.57421875" style="142" customWidth="1"/>
    <col min="137" max="137" width="10.7109375" style="142" customWidth="1"/>
    <col min="138" max="138" width="4.00390625" style="142" bestFit="1" customWidth="1"/>
    <col min="139" max="139" width="10.28125" style="142" customWidth="1"/>
    <col min="140" max="140" width="10.7109375" style="142" customWidth="1"/>
    <col min="141" max="141" width="4.00390625" style="142" bestFit="1" customWidth="1"/>
    <col min="142" max="142" width="11.00390625" style="142" customWidth="1"/>
    <col min="143" max="143" width="10.421875" style="142" customWidth="1"/>
    <col min="144" max="144" width="4.00390625" style="142" bestFit="1" customWidth="1"/>
    <col min="145" max="145" width="11.7109375" style="142" customWidth="1"/>
    <col min="146" max="146" width="12.28125" style="142" customWidth="1"/>
    <col min="147" max="147" width="4.00390625" style="142" bestFit="1" customWidth="1"/>
    <col min="148" max="148" width="12.28125" style="144" customWidth="1"/>
    <col min="149" max="149" width="14.140625" style="144" customWidth="1"/>
    <col min="150" max="150" width="4.00390625" style="144" bestFit="1" customWidth="1"/>
    <col min="151" max="151" width="15.7109375" style="142" bestFit="1" customWidth="1"/>
    <col min="152" max="152" width="13.57421875" style="142" customWidth="1"/>
    <col min="153" max="153" width="4.00390625" style="142" bestFit="1" customWidth="1"/>
    <col min="154" max="154" width="10.7109375" style="142" bestFit="1" customWidth="1"/>
    <col min="155" max="155" width="11.140625" style="142" bestFit="1" customWidth="1"/>
    <col min="156" max="156" width="4.00390625" style="142" bestFit="1" customWidth="1"/>
    <col min="157" max="157" width="12.28125" style="142" bestFit="1" customWidth="1"/>
    <col min="158" max="158" width="11.140625" style="142" bestFit="1" customWidth="1"/>
    <col min="159" max="159" width="4.00390625" style="142" bestFit="1" customWidth="1"/>
    <col min="160" max="160" width="10.7109375" style="142" bestFit="1" customWidth="1"/>
    <col min="161" max="161" width="14.28125" style="142" customWidth="1"/>
    <col min="162" max="162" width="4.00390625" style="142" bestFit="1" customWidth="1"/>
    <col min="163" max="163" width="10.7109375" style="142" customWidth="1"/>
    <col min="164" max="164" width="15.00390625" style="142" customWidth="1"/>
    <col min="165" max="165" width="4.00390625" style="142" bestFit="1" customWidth="1"/>
    <col min="166" max="166" width="10.7109375" style="142" customWidth="1"/>
    <col min="167" max="167" width="12.57421875" style="142" customWidth="1"/>
    <col min="168" max="168" width="4.00390625" style="142" bestFit="1" customWidth="1"/>
    <col min="169" max="169" width="12.140625" style="142" customWidth="1"/>
    <col min="170" max="170" width="10.140625" style="142" bestFit="1" customWidth="1"/>
    <col min="171" max="171" width="4.00390625" style="142" bestFit="1" customWidth="1"/>
    <col min="172" max="172" width="12.57421875" style="171" customWidth="1"/>
    <col min="173" max="173" width="11.8515625" style="171" customWidth="1"/>
    <col min="174" max="174" width="4.00390625" style="171" bestFit="1" customWidth="1"/>
    <col min="175" max="175" width="12.421875" style="171" customWidth="1"/>
    <col min="176" max="176" width="15.28125" style="171" customWidth="1"/>
    <col min="177" max="177" width="4.00390625" style="171" bestFit="1" customWidth="1"/>
    <col min="178" max="195" width="10.7109375" style="142" customWidth="1"/>
    <col min="196" max="196" width="15.00390625" style="142" customWidth="1"/>
    <col min="197" max="197" width="16.57421875" style="142" customWidth="1"/>
    <col min="198" max="198" width="10.7109375" style="142" customWidth="1"/>
    <col min="199" max="200" width="12.57421875" style="142" customWidth="1"/>
    <col min="201" max="201" width="10.7109375" style="142" customWidth="1"/>
    <col min="202" max="203" width="11.7109375" style="142" bestFit="1" customWidth="1"/>
    <col min="204" max="204" width="10.7109375" style="142" customWidth="1"/>
    <col min="205" max="205" width="12.140625" style="142" customWidth="1"/>
    <col min="206" max="206" width="12.28125" style="142" customWidth="1"/>
    <col min="207" max="16384" width="10.7109375" style="142" customWidth="1"/>
  </cols>
  <sheetData>
    <row r="5" spans="7:126" ht="13.5" customHeight="1"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43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CD5" s="142"/>
      <c r="CE5" s="142"/>
      <c r="CF5" s="142"/>
      <c r="CV5" s="142"/>
      <c r="CW5" s="142"/>
      <c r="CX5" s="142"/>
      <c r="CY5" s="142"/>
      <c r="CZ5" s="142"/>
      <c r="DT5" s="142"/>
      <c r="DU5" s="142"/>
      <c r="DV5" s="142"/>
    </row>
    <row r="6" spans="1:207" s="211" customFormat="1" ht="108.75" customHeight="1">
      <c r="A6" s="206" t="s">
        <v>836</v>
      </c>
      <c r="B6" s="206" t="s">
        <v>837</v>
      </c>
      <c r="C6" s="207" t="s">
        <v>718</v>
      </c>
      <c r="D6" s="206" t="s">
        <v>838</v>
      </c>
      <c r="E6" s="206" t="s">
        <v>839</v>
      </c>
      <c r="F6" s="207" t="s">
        <v>718</v>
      </c>
      <c r="G6" s="208" t="s">
        <v>1079</v>
      </c>
      <c r="H6" s="208" t="s">
        <v>1080</v>
      </c>
      <c r="I6" s="207" t="s">
        <v>718</v>
      </c>
      <c r="J6" s="208" t="s">
        <v>841</v>
      </c>
      <c r="K6" s="208" t="s">
        <v>857</v>
      </c>
      <c r="L6" s="207" t="s">
        <v>718</v>
      </c>
      <c r="M6" s="208" t="s">
        <v>1081</v>
      </c>
      <c r="N6" s="208" t="s">
        <v>1082</v>
      </c>
      <c r="O6" s="207" t="s">
        <v>718</v>
      </c>
      <c r="P6" s="208" t="s">
        <v>840</v>
      </c>
      <c r="Q6" s="208" t="s">
        <v>858</v>
      </c>
      <c r="R6" s="207" t="s">
        <v>718</v>
      </c>
      <c r="S6" s="208" t="s">
        <v>859</v>
      </c>
      <c r="T6" s="208" t="s">
        <v>897</v>
      </c>
      <c r="U6" s="207" t="s">
        <v>718</v>
      </c>
      <c r="V6" s="208" t="s">
        <v>860</v>
      </c>
      <c r="W6" s="208" t="s">
        <v>1083</v>
      </c>
      <c r="X6" s="207" t="s">
        <v>718</v>
      </c>
      <c r="Y6" s="208" t="s">
        <v>1085</v>
      </c>
      <c r="Z6" s="208" t="s">
        <v>1084</v>
      </c>
      <c r="AA6" s="207" t="s">
        <v>718</v>
      </c>
      <c r="AB6" s="208" t="s">
        <v>861</v>
      </c>
      <c r="AC6" s="208" t="s">
        <v>855</v>
      </c>
      <c r="AD6" s="207" t="s">
        <v>718</v>
      </c>
      <c r="AE6" s="208" t="s">
        <v>862</v>
      </c>
      <c r="AF6" s="208" t="s">
        <v>856</v>
      </c>
      <c r="AG6" s="207" t="s">
        <v>718</v>
      </c>
      <c r="AH6" s="208" t="s">
        <v>863</v>
      </c>
      <c r="AI6" s="208" t="s">
        <v>902</v>
      </c>
      <c r="AJ6" s="207" t="s">
        <v>718</v>
      </c>
      <c r="AK6" s="208" t="s">
        <v>864</v>
      </c>
      <c r="AL6" s="208" t="s">
        <v>943</v>
      </c>
      <c r="AM6" s="207" t="s">
        <v>718</v>
      </c>
      <c r="AN6" s="208" t="s">
        <v>865</v>
      </c>
      <c r="AO6" s="208" t="s">
        <v>903</v>
      </c>
      <c r="AP6" s="207" t="s">
        <v>718</v>
      </c>
      <c r="AQ6" s="208" t="s">
        <v>866</v>
      </c>
      <c r="AR6" s="208" t="s">
        <v>904</v>
      </c>
      <c r="AS6" s="207" t="s">
        <v>718</v>
      </c>
      <c r="AT6" s="208" t="s">
        <v>867</v>
      </c>
      <c r="AU6" s="208" t="s">
        <v>905</v>
      </c>
      <c r="AV6" s="207" t="s">
        <v>718</v>
      </c>
      <c r="AW6" s="208" t="s">
        <v>868</v>
      </c>
      <c r="AX6" s="208" t="s">
        <v>906</v>
      </c>
      <c r="AY6" s="207" t="s">
        <v>718</v>
      </c>
      <c r="AZ6" s="208" t="s">
        <v>869</v>
      </c>
      <c r="BA6" s="208" t="s">
        <v>907</v>
      </c>
      <c r="BB6" s="207" t="s">
        <v>718</v>
      </c>
      <c r="BC6" s="208" t="s">
        <v>870</v>
      </c>
      <c r="BD6" s="208" t="s">
        <v>908</v>
      </c>
      <c r="BE6" s="207" t="s">
        <v>718</v>
      </c>
      <c r="BF6" s="208" t="s">
        <v>871</v>
      </c>
      <c r="BG6" s="208" t="s">
        <v>909</v>
      </c>
      <c r="BH6" s="207" t="s">
        <v>718</v>
      </c>
      <c r="BI6" s="208" t="s">
        <v>842</v>
      </c>
      <c r="BJ6" s="208" t="s">
        <v>910</v>
      </c>
      <c r="BK6" s="207" t="s">
        <v>718</v>
      </c>
      <c r="BL6" s="208" t="s">
        <v>872</v>
      </c>
      <c r="BM6" s="208" t="s">
        <v>911</v>
      </c>
      <c r="BN6" s="207" t="s">
        <v>718</v>
      </c>
      <c r="BO6" s="208" t="s">
        <v>873</v>
      </c>
      <c r="BP6" s="208" t="s">
        <v>912</v>
      </c>
      <c r="BQ6" s="207" t="s">
        <v>718</v>
      </c>
      <c r="BR6" s="208" t="s">
        <v>861</v>
      </c>
      <c r="BS6" s="208" t="s">
        <v>913</v>
      </c>
      <c r="BT6" s="207" t="s">
        <v>718</v>
      </c>
      <c r="BU6" s="208" t="s">
        <v>862</v>
      </c>
      <c r="BV6" s="208" t="s">
        <v>914</v>
      </c>
      <c r="BW6" s="207" t="s">
        <v>718</v>
      </c>
      <c r="BX6" s="208" t="s">
        <v>843</v>
      </c>
      <c r="BY6" s="208" t="s">
        <v>882</v>
      </c>
      <c r="BZ6" s="207" t="s">
        <v>718</v>
      </c>
      <c r="CA6" s="208" t="s">
        <v>844</v>
      </c>
      <c r="CB6" s="208" t="s">
        <v>883</v>
      </c>
      <c r="CC6" s="207" t="s">
        <v>718</v>
      </c>
      <c r="CD6" s="208" t="s">
        <v>845</v>
      </c>
      <c r="CE6" s="208" t="s">
        <v>884</v>
      </c>
      <c r="CF6" s="207" t="s">
        <v>718</v>
      </c>
      <c r="CG6" s="208" t="s">
        <v>846</v>
      </c>
      <c r="CH6" s="208" t="s">
        <v>885</v>
      </c>
      <c r="CI6" s="207" t="s">
        <v>718</v>
      </c>
      <c r="CJ6" s="208" t="s">
        <v>847</v>
      </c>
      <c r="CK6" s="208" t="s">
        <v>886</v>
      </c>
      <c r="CL6" s="207" t="s">
        <v>718</v>
      </c>
      <c r="CM6" s="208" t="s">
        <v>848</v>
      </c>
      <c r="CN6" s="208" t="s">
        <v>887</v>
      </c>
      <c r="CO6" s="207" t="s">
        <v>718</v>
      </c>
      <c r="CP6" s="208" t="s">
        <v>849</v>
      </c>
      <c r="CQ6" s="208" t="s">
        <v>888</v>
      </c>
      <c r="CR6" s="207" t="s">
        <v>718</v>
      </c>
      <c r="CS6" s="208" t="s">
        <v>850</v>
      </c>
      <c r="CT6" s="208" t="s">
        <v>889</v>
      </c>
      <c r="CU6" s="207" t="s">
        <v>718</v>
      </c>
      <c r="CV6" s="208" t="s">
        <v>851</v>
      </c>
      <c r="CW6" s="208" t="s">
        <v>890</v>
      </c>
      <c r="CX6" s="207" t="s">
        <v>718</v>
      </c>
      <c r="CY6" s="208" t="s">
        <v>852</v>
      </c>
      <c r="CZ6" s="208" t="s">
        <v>915</v>
      </c>
      <c r="DA6" s="207" t="s">
        <v>718</v>
      </c>
      <c r="DB6" s="208" t="s">
        <v>937</v>
      </c>
      <c r="DC6" s="208" t="s">
        <v>938</v>
      </c>
      <c r="DD6" s="207" t="s">
        <v>718</v>
      </c>
      <c r="DE6" s="208" t="s">
        <v>939</v>
      </c>
      <c r="DF6" s="208" t="s">
        <v>940</v>
      </c>
      <c r="DG6" s="207" t="s">
        <v>718</v>
      </c>
      <c r="DH6" s="208" t="s">
        <v>853</v>
      </c>
      <c r="DI6" s="208" t="s">
        <v>916</v>
      </c>
      <c r="DJ6" s="207" t="s">
        <v>718</v>
      </c>
      <c r="DK6" s="208" t="s">
        <v>854</v>
      </c>
      <c r="DL6" s="208" t="s">
        <v>917</v>
      </c>
      <c r="DM6" s="207" t="s">
        <v>718</v>
      </c>
      <c r="DN6" s="208" t="s">
        <v>874</v>
      </c>
      <c r="DO6" s="208" t="s">
        <v>918</v>
      </c>
      <c r="DP6" s="207" t="s">
        <v>718</v>
      </c>
      <c r="DQ6" s="208" t="s">
        <v>875</v>
      </c>
      <c r="DR6" s="208" t="s">
        <v>919</v>
      </c>
      <c r="DS6" s="207" t="s">
        <v>718</v>
      </c>
      <c r="DT6" s="208" t="s">
        <v>893</v>
      </c>
      <c r="DU6" s="208" t="s">
        <v>895</v>
      </c>
      <c r="DV6" s="207" t="s">
        <v>718</v>
      </c>
      <c r="DW6" s="208" t="s">
        <v>894</v>
      </c>
      <c r="DX6" s="208" t="s">
        <v>896</v>
      </c>
      <c r="DY6" s="207" t="s">
        <v>718</v>
      </c>
      <c r="DZ6" s="208" t="s">
        <v>876</v>
      </c>
      <c r="EA6" s="208" t="s">
        <v>891</v>
      </c>
      <c r="EB6" s="207" t="s">
        <v>718</v>
      </c>
      <c r="EC6" s="208" t="s">
        <v>877</v>
      </c>
      <c r="ED6" s="208" t="s">
        <v>892</v>
      </c>
      <c r="EE6" s="207" t="s">
        <v>718</v>
      </c>
      <c r="EF6" s="208" t="s">
        <v>878</v>
      </c>
      <c r="EG6" s="208" t="s">
        <v>920</v>
      </c>
      <c r="EH6" s="207" t="s">
        <v>718</v>
      </c>
      <c r="EI6" s="208" t="s">
        <v>879</v>
      </c>
      <c r="EJ6" s="208" t="s">
        <v>921</v>
      </c>
      <c r="EK6" s="207" t="s">
        <v>718</v>
      </c>
      <c r="EL6" s="208" t="s">
        <v>880</v>
      </c>
      <c r="EM6" s="208" t="s">
        <v>922</v>
      </c>
      <c r="EN6" s="207" t="s">
        <v>718</v>
      </c>
      <c r="EO6" s="208" t="s">
        <v>881</v>
      </c>
      <c r="EP6" s="208" t="s">
        <v>923</v>
      </c>
      <c r="EQ6" s="207" t="s">
        <v>718</v>
      </c>
      <c r="ER6" s="208" t="s">
        <v>898</v>
      </c>
      <c r="ES6" s="208" t="s">
        <v>924</v>
      </c>
      <c r="ET6" s="207" t="s">
        <v>718</v>
      </c>
      <c r="EU6" s="208" t="s">
        <v>899</v>
      </c>
      <c r="EV6" s="208" t="s">
        <v>925</v>
      </c>
      <c r="EW6" s="207" t="s">
        <v>718</v>
      </c>
      <c r="EX6" s="208" t="s">
        <v>900</v>
      </c>
      <c r="EY6" s="208" t="s">
        <v>926</v>
      </c>
      <c r="EZ6" s="207" t="s">
        <v>718</v>
      </c>
      <c r="FA6" s="208" t="s">
        <v>901</v>
      </c>
      <c r="FB6" s="208" t="s">
        <v>927</v>
      </c>
      <c r="FC6" s="207" t="s">
        <v>718</v>
      </c>
      <c r="FD6" s="208" t="s">
        <v>928</v>
      </c>
      <c r="FE6" s="208" t="s">
        <v>931</v>
      </c>
      <c r="FF6" s="207" t="s">
        <v>718</v>
      </c>
      <c r="FG6" s="208" t="s">
        <v>929</v>
      </c>
      <c r="FH6" s="208" t="s">
        <v>932</v>
      </c>
      <c r="FI6" s="207" t="s">
        <v>718</v>
      </c>
      <c r="FJ6" s="208" t="s">
        <v>930</v>
      </c>
      <c r="FK6" s="208" t="s">
        <v>941</v>
      </c>
      <c r="FL6" s="207" t="s">
        <v>718</v>
      </c>
      <c r="FM6" s="208" t="s">
        <v>1086</v>
      </c>
      <c r="FN6" s="208" t="s">
        <v>942</v>
      </c>
      <c r="FO6" s="207" t="s">
        <v>718</v>
      </c>
      <c r="FP6" s="208" t="s">
        <v>933</v>
      </c>
      <c r="FQ6" s="208" t="s">
        <v>934</v>
      </c>
      <c r="FR6" s="207" t="s">
        <v>718</v>
      </c>
      <c r="FS6" s="208" t="s">
        <v>935</v>
      </c>
      <c r="FT6" s="208" t="s">
        <v>936</v>
      </c>
      <c r="FU6" s="207" t="s">
        <v>718</v>
      </c>
      <c r="FV6" s="209" t="s">
        <v>1055</v>
      </c>
      <c r="FW6" s="209" t="s">
        <v>1056</v>
      </c>
      <c r="FX6" s="210" t="s">
        <v>718</v>
      </c>
      <c r="FY6" s="209" t="s">
        <v>1057</v>
      </c>
      <c r="FZ6" s="209" t="s">
        <v>1058</v>
      </c>
      <c r="GA6" s="210" t="s">
        <v>718</v>
      </c>
      <c r="GB6" s="209" t="s">
        <v>1059</v>
      </c>
      <c r="GC6" s="209" t="s">
        <v>1060</v>
      </c>
      <c r="GD6" s="210" t="s">
        <v>718</v>
      </c>
      <c r="GE6" s="209" t="s">
        <v>1061</v>
      </c>
      <c r="GF6" s="209" t="s">
        <v>1062</v>
      </c>
      <c r="GG6" s="210" t="s">
        <v>718</v>
      </c>
      <c r="GH6" s="209" t="s">
        <v>1063</v>
      </c>
      <c r="GI6" s="209" t="s">
        <v>1064</v>
      </c>
      <c r="GJ6" s="210" t="s">
        <v>718</v>
      </c>
      <c r="GK6" s="209" t="s">
        <v>1065</v>
      </c>
      <c r="GL6" s="209" t="s">
        <v>1066</v>
      </c>
      <c r="GM6" s="210" t="s">
        <v>718</v>
      </c>
      <c r="GN6" s="209" t="s">
        <v>1067</v>
      </c>
      <c r="GO6" s="209" t="s">
        <v>1068</v>
      </c>
      <c r="GP6" s="210" t="s">
        <v>718</v>
      </c>
      <c r="GQ6" s="209" t="s">
        <v>1069</v>
      </c>
      <c r="GR6" s="209" t="s">
        <v>1070</v>
      </c>
      <c r="GS6" s="210" t="s">
        <v>718</v>
      </c>
      <c r="GT6" s="209" t="s">
        <v>1071</v>
      </c>
      <c r="GU6" s="209" t="s">
        <v>1072</v>
      </c>
      <c r="GV6" s="210" t="s">
        <v>718</v>
      </c>
      <c r="GW6" s="209" t="s">
        <v>1073</v>
      </c>
      <c r="GX6" s="209" t="s">
        <v>1074</v>
      </c>
      <c r="GY6" s="210" t="s">
        <v>718</v>
      </c>
    </row>
    <row r="7" spans="1:207" s="169" customFormat="1" ht="24.75" customHeight="1">
      <c r="A7" s="198">
        <v>1</v>
      </c>
      <c r="B7" s="198">
        <f>A7+1</f>
        <v>2</v>
      </c>
      <c r="C7" s="198">
        <f aca="true" t="shared" si="0" ref="C7:BQ7">B7+1</f>
        <v>3</v>
      </c>
      <c r="D7" s="198">
        <f t="shared" si="0"/>
        <v>4</v>
      </c>
      <c r="E7" s="198">
        <f t="shared" si="0"/>
        <v>5</v>
      </c>
      <c r="F7" s="198">
        <f t="shared" si="0"/>
        <v>6</v>
      </c>
      <c r="G7" s="198">
        <f>C7+1</f>
        <v>4</v>
      </c>
      <c r="H7" s="198">
        <f>G7+1</f>
        <v>5</v>
      </c>
      <c r="I7" s="198">
        <f>H7+1</f>
        <v>6</v>
      </c>
      <c r="J7" s="198">
        <f>F7+1</f>
        <v>7</v>
      </c>
      <c r="K7" s="198">
        <f t="shared" si="0"/>
        <v>8</v>
      </c>
      <c r="L7" s="198">
        <f t="shared" si="0"/>
        <v>9</v>
      </c>
      <c r="M7" s="198">
        <f>I7+1</f>
        <v>7</v>
      </c>
      <c r="N7" s="198">
        <f>M7+1</f>
        <v>8</v>
      </c>
      <c r="O7" s="198">
        <f>N7+1</f>
        <v>9</v>
      </c>
      <c r="P7" s="198">
        <f>L7+1</f>
        <v>10</v>
      </c>
      <c r="Q7" s="198">
        <f t="shared" si="0"/>
        <v>11</v>
      </c>
      <c r="R7" s="198">
        <f t="shared" si="0"/>
        <v>12</v>
      </c>
      <c r="S7" s="198">
        <f t="shared" si="0"/>
        <v>13</v>
      </c>
      <c r="T7" s="198">
        <f t="shared" si="0"/>
        <v>14</v>
      </c>
      <c r="U7" s="198">
        <f t="shared" si="0"/>
        <v>15</v>
      </c>
      <c r="V7" s="198">
        <f t="shared" si="0"/>
        <v>16</v>
      </c>
      <c r="W7" s="198">
        <f t="shared" si="0"/>
        <v>17</v>
      </c>
      <c r="X7" s="198">
        <f t="shared" si="0"/>
        <v>18</v>
      </c>
      <c r="Y7" s="198">
        <f>X7+1</f>
        <v>19</v>
      </c>
      <c r="Z7" s="198">
        <f>Y7+1</f>
        <v>20</v>
      </c>
      <c r="AA7" s="198">
        <f>Z7+1</f>
        <v>21</v>
      </c>
      <c r="AB7" s="198">
        <f>X7+1</f>
        <v>19</v>
      </c>
      <c r="AC7" s="198">
        <f t="shared" si="0"/>
        <v>20</v>
      </c>
      <c r="AD7" s="198">
        <f t="shared" si="0"/>
        <v>21</v>
      </c>
      <c r="AE7" s="198">
        <f t="shared" si="0"/>
        <v>22</v>
      </c>
      <c r="AF7" s="198">
        <f t="shared" si="0"/>
        <v>23</v>
      </c>
      <c r="AG7" s="198">
        <f t="shared" si="0"/>
        <v>24</v>
      </c>
      <c r="AH7" s="198">
        <f t="shared" si="0"/>
        <v>25</v>
      </c>
      <c r="AI7" s="198">
        <f t="shared" si="0"/>
        <v>26</v>
      </c>
      <c r="AJ7" s="198">
        <f t="shared" si="0"/>
        <v>27</v>
      </c>
      <c r="AK7" s="198">
        <f t="shared" si="0"/>
        <v>28</v>
      </c>
      <c r="AL7" s="198">
        <f t="shared" si="0"/>
        <v>29</v>
      </c>
      <c r="AM7" s="198">
        <f t="shared" si="0"/>
        <v>30</v>
      </c>
      <c r="AN7" s="198">
        <f t="shared" si="0"/>
        <v>31</v>
      </c>
      <c r="AO7" s="198">
        <f t="shared" si="0"/>
        <v>32</v>
      </c>
      <c r="AP7" s="198">
        <f t="shared" si="0"/>
        <v>33</v>
      </c>
      <c r="AQ7" s="198">
        <f t="shared" si="0"/>
        <v>34</v>
      </c>
      <c r="AR7" s="198">
        <f t="shared" si="0"/>
        <v>35</v>
      </c>
      <c r="AS7" s="198">
        <f t="shared" si="0"/>
        <v>36</v>
      </c>
      <c r="AT7" s="198">
        <f t="shared" si="0"/>
        <v>37</v>
      </c>
      <c r="AU7" s="198">
        <f t="shared" si="0"/>
        <v>38</v>
      </c>
      <c r="AV7" s="198">
        <f t="shared" si="0"/>
        <v>39</v>
      </c>
      <c r="AW7" s="198">
        <f t="shared" si="0"/>
        <v>40</v>
      </c>
      <c r="AX7" s="198">
        <f t="shared" si="0"/>
        <v>41</v>
      </c>
      <c r="AY7" s="198">
        <f t="shared" si="0"/>
        <v>42</v>
      </c>
      <c r="AZ7" s="198">
        <f t="shared" si="0"/>
        <v>43</v>
      </c>
      <c r="BA7" s="198">
        <f t="shared" si="0"/>
        <v>44</v>
      </c>
      <c r="BB7" s="198">
        <f t="shared" si="0"/>
        <v>45</v>
      </c>
      <c r="BC7" s="198">
        <f t="shared" si="0"/>
        <v>46</v>
      </c>
      <c r="BD7" s="198">
        <f t="shared" si="0"/>
        <v>47</v>
      </c>
      <c r="BE7" s="198">
        <f t="shared" si="0"/>
        <v>48</v>
      </c>
      <c r="BF7" s="198">
        <f t="shared" si="0"/>
        <v>49</v>
      </c>
      <c r="BG7" s="198">
        <f t="shared" si="0"/>
        <v>50</v>
      </c>
      <c r="BH7" s="198">
        <f t="shared" si="0"/>
        <v>51</v>
      </c>
      <c r="BI7" s="198">
        <f t="shared" si="0"/>
        <v>52</v>
      </c>
      <c r="BJ7" s="198">
        <f t="shared" si="0"/>
        <v>53</v>
      </c>
      <c r="BK7" s="198">
        <f t="shared" si="0"/>
        <v>54</v>
      </c>
      <c r="BL7" s="198">
        <f t="shared" si="0"/>
        <v>55</v>
      </c>
      <c r="BM7" s="198">
        <f t="shared" si="0"/>
        <v>56</v>
      </c>
      <c r="BN7" s="198">
        <f t="shared" si="0"/>
        <v>57</v>
      </c>
      <c r="BO7" s="198">
        <f t="shared" si="0"/>
        <v>58</v>
      </c>
      <c r="BP7" s="198">
        <f t="shared" si="0"/>
        <v>59</v>
      </c>
      <c r="BQ7" s="198">
        <f t="shared" si="0"/>
        <v>60</v>
      </c>
      <c r="BR7" s="198">
        <f aca="true" t="shared" si="1" ref="BR7:EC7">BQ7+1</f>
        <v>61</v>
      </c>
      <c r="BS7" s="198">
        <f t="shared" si="1"/>
        <v>62</v>
      </c>
      <c r="BT7" s="198">
        <f t="shared" si="1"/>
        <v>63</v>
      </c>
      <c r="BU7" s="198">
        <f t="shared" si="1"/>
        <v>64</v>
      </c>
      <c r="BV7" s="198">
        <f t="shared" si="1"/>
        <v>65</v>
      </c>
      <c r="BW7" s="198">
        <f t="shared" si="1"/>
        <v>66</v>
      </c>
      <c r="BX7" s="198">
        <f t="shared" si="1"/>
        <v>67</v>
      </c>
      <c r="BY7" s="198">
        <f t="shared" si="1"/>
        <v>68</v>
      </c>
      <c r="BZ7" s="198">
        <f t="shared" si="1"/>
        <v>69</v>
      </c>
      <c r="CA7" s="198">
        <f t="shared" si="1"/>
        <v>70</v>
      </c>
      <c r="CB7" s="198">
        <f t="shared" si="1"/>
        <v>71</v>
      </c>
      <c r="CC7" s="198">
        <f t="shared" si="1"/>
        <v>72</v>
      </c>
      <c r="CD7" s="198">
        <f t="shared" si="1"/>
        <v>73</v>
      </c>
      <c r="CE7" s="198">
        <f t="shared" si="1"/>
        <v>74</v>
      </c>
      <c r="CF7" s="198">
        <f t="shared" si="1"/>
        <v>75</v>
      </c>
      <c r="CG7" s="198">
        <f t="shared" si="1"/>
        <v>76</v>
      </c>
      <c r="CH7" s="198">
        <f t="shared" si="1"/>
        <v>77</v>
      </c>
      <c r="CI7" s="198">
        <f t="shared" si="1"/>
        <v>78</v>
      </c>
      <c r="CJ7" s="198">
        <f t="shared" si="1"/>
        <v>79</v>
      </c>
      <c r="CK7" s="198">
        <f t="shared" si="1"/>
        <v>80</v>
      </c>
      <c r="CL7" s="198">
        <f t="shared" si="1"/>
        <v>81</v>
      </c>
      <c r="CM7" s="198">
        <f t="shared" si="1"/>
        <v>82</v>
      </c>
      <c r="CN7" s="198">
        <f t="shared" si="1"/>
        <v>83</v>
      </c>
      <c r="CO7" s="198">
        <f t="shared" si="1"/>
        <v>84</v>
      </c>
      <c r="CP7" s="198">
        <f t="shared" si="1"/>
        <v>85</v>
      </c>
      <c r="CQ7" s="198">
        <f t="shared" si="1"/>
        <v>86</v>
      </c>
      <c r="CR7" s="198">
        <f t="shared" si="1"/>
        <v>87</v>
      </c>
      <c r="CS7" s="198">
        <f t="shared" si="1"/>
        <v>88</v>
      </c>
      <c r="CT7" s="198">
        <f t="shared" si="1"/>
        <v>89</v>
      </c>
      <c r="CU7" s="198">
        <f t="shared" si="1"/>
        <v>90</v>
      </c>
      <c r="CV7" s="198">
        <f t="shared" si="1"/>
        <v>91</v>
      </c>
      <c r="CW7" s="198">
        <f t="shared" si="1"/>
        <v>92</v>
      </c>
      <c r="CX7" s="198">
        <f t="shared" si="1"/>
        <v>93</v>
      </c>
      <c r="CY7" s="198">
        <f t="shared" si="1"/>
        <v>94</v>
      </c>
      <c r="CZ7" s="198">
        <f t="shared" si="1"/>
        <v>95</v>
      </c>
      <c r="DA7" s="198">
        <f t="shared" si="1"/>
        <v>96</v>
      </c>
      <c r="DB7" s="198">
        <f t="shared" si="1"/>
        <v>97</v>
      </c>
      <c r="DC7" s="198">
        <f t="shared" si="1"/>
        <v>98</v>
      </c>
      <c r="DD7" s="198">
        <f t="shared" si="1"/>
        <v>99</v>
      </c>
      <c r="DE7" s="198">
        <f t="shared" si="1"/>
        <v>100</v>
      </c>
      <c r="DF7" s="198">
        <f t="shared" si="1"/>
        <v>101</v>
      </c>
      <c r="DG7" s="198">
        <f t="shared" si="1"/>
        <v>102</v>
      </c>
      <c r="DH7" s="198">
        <f t="shared" si="1"/>
        <v>103</v>
      </c>
      <c r="DI7" s="198">
        <f t="shared" si="1"/>
        <v>104</v>
      </c>
      <c r="DJ7" s="198">
        <f t="shared" si="1"/>
        <v>105</v>
      </c>
      <c r="DK7" s="198">
        <f t="shared" si="1"/>
        <v>106</v>
      </c>
      <c r="DL7" s="198">
        <f t="shared" si="1"/>
        <v>107</v>
      </c>
      <c r="DM7" s="198">
        <f t="shared" si="1"/>
        <v>108</v>
      </c>
      <c r="DN7" s="198">
        <f t="shared" si="1"/>
        <v>109</v>
      </c>
      <c r="DO7" s="198">
        <f t="shared" si="1"/>
        <v>110</v>
      </c>
      <c r="DP7" s="198">
        <f t="shared" si="1"/>
        <v>111</v>
      </c>
      <c r="DQ7" s="198">
        <f t="shared" si="1"/>
        <v>112</v>
      </c>
      <c r="DR7" s="198">
        <f t="shared" si="1"/>
        <v>113</v>
      </c>
      <c r="DS7" s="198">
        <f t="shared" si="1"/>
        <v>114</v>
      </c>
      <c r="DT7" s="198">
        <f t="shared" si="1"/>
        <v>115</v>
      </c>
      <c r="DU7" s="198">
        <f t="shared" si="1"/>
        <v>116</v>
      </c>
      <c r="DV7" s="198">
        <f t="shared" si="1"/>
        <v>117</v>
      </c>
      <c r="DW7" s="198">
        <f t="shared" si="1"/>
        <v>118</v>
      </c>
      <c r="DX7" s="198">
        <f t="shared" si="1"/>
        <v>119</v>
      </c>
      <c r="DY7" s="198">
        <f t="shared" si="1"/>
        <v>120</v>
      </c>
      <c r="DZ7" s="198">
        <f t="shared" si="1"/>
        <v>121</v>
      </c>
      <c r="EA7" s="198">
        <f t="shared" si="1"/>
        <v>122</v>
      </c>
      <c r="EB7" s="198">
        <f t="shared" si="1"/>
        <v>123</v>
      </c>
      <c r="EC7" s="198">
        <f t="shared" si="1"/>
        <v>124</v>
      </c>
      <c r="ED7" s="198">
        <f aca="true" t="shared" si="2" ref="ED7:GI7">EC7+1</f>
        <v>125</v>
      </c>
      <c r="EE7" s="198">
        <f t="shared" si="2"/>
        <v>126</v>
      </c>
      <c r="EF7" s="198">
        <f t="shared" si="2"/>
        <v>127</v>
      </c>
      <c r="EG7" s="198">
        <f t="shared" si="2"/>
        <v>128</v>
      </c>
      <c r="EH7" s="198">
        <f t="shared" si="2"/>
        <v>129</v>
      </c>
      <c r="EI7" s="198">
        <f t="shared" si="2"/>
        <v>130</v>
      </c>
      <c r="EJ7" s="198">
        <f t="shared" si="2"/>
        <v>131</v>
      </c>
      <c r="EK7" s="198">
        <f t="shared" si="2"/>
        <v>132</v>
      </c>
      <c r="EL7" s="198">
        <f t="shared" si="2"/>
        <v>133</v>
      </c>
      <c r="EM7" s="198">
        <f t="shared" si="2"/>
        <v>134</v>
      </c>
      <c r="EN7" s="198">
        <f t="shared" si="2"/>
        <v>135</v>
      </c>
      <c r="EO7" s="198">
        <f t="shared" si="2"/>
        <v>136</v>
      </c>
      <c r="EP7" s="198">
        <f t="shared" si="2"/>
        <v>137</v>
      </c>
      <c r="EQ7" s="198">
        <f t="shared" si="2"/>
        <v>138</v>
      </c>
      <c r="ER7" s="198">
        <f t="shared" si="2"/>
        <v>139</v>
      </c>
      <c r="ES7" s="198">
        <f t="shared" si="2"/>
        <v>140</v>
      </c>
      <c r="ET7" s="198">
        <f t="shared" si="2"/>
        <v>141</v>
      </c>
      <c r="EU7" s="198">
        <f t="shared" si="2"/>
        <v>142</v>
      </c>
      <c r="EV7" s="198">
        <f t="shared" si="2"/>
        <v>143</v>
      </c>
      <c r="EW7" s="198">
        <f t="shared" si="2"/>
        <v>144</v>
      </c>
      <c r="EX7" s="198">
        <f t="shared" si="2"/>
        <v>145</v>
      </c>
      <c r="EY7" s="198">
        <f t="shared" si="2"/>
        <v>146</v>
      </c>
      <c r="EZ7" s="198">
        <f t="shared" si="2"/>
        <v>147</v>
      </c>
      <c r="FA7" s="198">
        <f t="shared" si="2"/>
        <v>148</v>
      </c>
      <c r="FB7" s="198">
        <f t="shared" si="2"/>
        <v>149</v>
      </c>
      <c r="FC7" s="198">
        <f t="shared" si="2"/>
        <v>150</v>
      </c>
      <c r="FD7" s="198">
        <f t="shared" si="2"/>
        <v>151</v>
      </c>
      <c r="FE7" s="198">
        <f t="shared" si="2"/>
        <v>152</v>
      </c>
      <c r="FF7" s="198">
        <f t="shared" si="2"/>
        <v>153</v>
      </c>
      <c r="FG7" s="198">
        <f t="shared" si="2"/>
        <v>154</v>
      </c>
      <c r="FH7" s="198">
        <f t="shared" si="2"/>
        <v>155</v>
      </c>
      <c r="FI7" s="198">
        <f t="shared" si="2"/>
        <v>156</v>
      </c>
      <c r="FJ7" s="198">
        <f t="shared" si="2"/>
        <v>157</v>
      </c>
      <c r="FK7" s="198">
        <f t="shared" si="2"/>
        <v>158</v>
      </c>
      <c r="FL7" s="198">
        <f t="shared" si="2"/>
        <v>159</v>
      </c>
      <c r="FM7" s="198">
        <f t="shared" si="2"/>
        <v>160</v>
      </c>
      <c r="FN7" s="198">
        <f t="shared" si="2"/>
        <v>161</v>
      </c>
      <c r="FO7" s="198">
        <f t="shared" si="2"/>
        <v>162</v>
      </c>
      <c r="FP7" s="198">
        <f t="shared" si="2"/>
        <v>163</v>
      </c>
      <c r="FQ7" s="198">
        <f t="shared" si="2"/>
        <v>164</v>
      </c>
      <c r="FR7" s="198">
        <f t="shared" si="2"/>
        <v>165</v>
      </c>
      <c r="FS7" s="198">
        <f t="shared" si="2"/>
        <v>166</v>
      </c>
      <c r="FT7" s="198">
        <f t="shared" si="2"/>
        <v>167</v>
      </c>
      <c r="FU7" s="198">
        <f t="shared" si="2"/>
        <v>168</v>
      </c>
      <c r="FV7" s="198">
        <f t="shared" si="2"/>
        <v>169</v>
      </c>
      <c r="FW7" s="197">
        <f t="shared" si="2"/>
        <v>170</v>
      </c>
      <c r="FX7" s="197">
        <f t="shared" si="2"/>
        <v>171</v>
      </c>
      <c r="FY7" s="197">
        <f t="shared" si="2"/>
        <v>172</v>
      </c>
      <c r="FZ7" s="197">
        <f t="shared" si="2"/>
        <v>173</v>
      </c>
      <c r="GA7" s="197">
        <f t="shared" si="2"/>
        <v>174</v>
      </c>
      <c r="GB7" s="197">
        <f t="shared" si="2"/>
        <v>175</v>
      </c>
      <c r="GC7" s="197">
        <f t="shared" si="2"/>
        <v>176</v>
      </c>
      <c r="GD7" s="197">
        <f t="shared" si="2"/>
        <v>177</v>
      </c>
      <c r="GE7" s="197">
        <f t="shared" si="2"/>
        <v>178</v>
      </c>
      <c r="GF7" s="197">
        <f t="shared" si="2"/>
        <v>179</v>
      </c>
      <c r="GG7" s="197">
        <f t="shared" si="2"/>
        <v>180</v>
      </c>
      <c r="GH7" s="197">
        <f t="shared" si="2"/>
        <v>181</v>
      </c>
      <c r="GI7" s="197">
        <f t="shared" si="2"/>
        <v>182</v>
      </c>
      <c r="GJ7" s="197">
        <f aca="true" t="shared" si="3" ref="GJ7:GY7">GI7+1</f>
        <v>183</v>
      </c>
      <c r="GK7" s="197">
        <f t="shared" si="3"/>
        <v>184</v>
      </c>
      <c r="GL7" s="197">
        <f t="shared" si="3"/>
        <v>185</v>
      </c>
      <c r="GM7" s="197">
        <f t="shared" si="3"/>
        <v>186</v>
      </c>
      <c r="GN7" s="197">
        <f t="shared" si="3"/>
        <v>187</v>
      </c>
      <c r="GO7" s="197">
        <f t="shared" si="3"/>
        <v>188</v>
      </c>
      <c r="GP7" s="197">
        <f t="shared" si="3"/>
        <v>189</v>
      </c>
      <c r="GQ7" s="197">
        <f t="shared" si="3"/>
        <v>190</v>
      </c>
      <c r="GR7" s="197">
        <f t="shared" si="3"/>
        <v>191</v>
      </c>
      <c r="GS7" s="197">
        <f t="shared" si="3"/>
        <v>192</v>
      </c>
      <c r="GT7" s="197">
        <f t="shared" si="3"/>
        <v>193</v>
      </c>
      <c r="GU7" s="197">
        <f t="shared" si="3"/>
        <v>194</v>
      </c>
      <c r="GV7" s="197">
        <f t="shared" si="3"/>
        <v>195</v>
      </c>
      <c r="GW7" s="197">
        <f t="shared" si="3"/>
        <v>196</v>
      </c>
      <c r="GX7" s="197">
        <f t="shared" si="3"/>
        <v>197</v>
      </c>
      <c r="GY7" s="197">
        <f t="shared" si="3"/>
        <v>198</v>
      </c>
    </row>
    <row r="8" spans="1:207" s="205" customFormat="1" ht="12.75">
      <c r="A8" s="199">
        <f>'Anexa 01'!D82</f>
        <v>-309882286</v>
      </c>
      <c r="B8" s="199">
        <f>'Anexa 01'!D75</f>
        <v>-309882286</v>
      </c>
      <c r="C8" s="200">
        <f>A8-B8</f>
        <v>0</v>
      </c>
      <c r="D8" s="199">
        <f>'Anexa 01'!E82</f>
        <v>-343177628</v>
      </c>
      <c r="E8" s="199">
        <f>'Anexa 01'!E75</f>
        <v>-343177628</v>
      </c>
      <c r="F8" s="200">
        <f>D8-E8</f>
        <v>0</v>
      </c>
      <c r="G8" s="201">
        <f>'Anexa 01'!D80</f>
        <v>0</v>
      </c>
      <c r="H8" s="201">
        <f>'Anexa 02'!D43</f>
        <v>0</v>
      </c>
      <c r="I8" s="200">
        <f>G8-H8</f>
        <v>0</v>
      </c>
      <c r="J8" s="201">
        <f>'Anexa 01'!E80</f>
        <v>0</v>
      </c>
      <c r="K8" s="201">
        <f>'Anexa 02'!E43</f>
        <v>0</v>
      </c>
      <c r="L8" s="200">
        <f>J8-K8</f>
        <v>0</v>
      </c>
      <c r="M8" s="201">
        <f>'Anexa 01'!D81</f>
        <v>309721138</v>
      </c>
      <c r="N8" s="201">
        <f>'Anexa 02'!D44</f>
        <v>309721138</v>
      </c>
      <c r="O8" s="200">
        <f>M8-N8</f>
        <v>0</v>
      </c>
      <c r="P8" s="201">
        <f>'Anexa 01'!E81</f>
        <v>342881373</v>
      </c>
      <c r="Q8" s="201">
        <f>'Anexa 02'!E44</f>
        <v>342881373</v>
      </c>
      <c r="R8" s="200">
        <f>P8-Q8</f>
        <v>0</v>
      </c>
      <c r="S8" s="201">
        <f>'Anexa 01'!D36</f>
        <v>0</v>
      </c>
      <c r="T8" s="201">
        <f>'Anexa 03'!C23</f>
        <v>0</v>
      </c>
      <c r="U8" s="200">
        <f>S8-T8</f>
        <v>0</v>
      </c>
      <c r="V8" s="201">
        <f>'Anexa 01'!E36</f>
        <v>0</v>
      </c>
      <c r="W8" s="201">
        <f>'Anexa 03'!C27-'Anexa 03'!E27</f>
        <v>0</v>
      </c>
      <c r="X8" s="200">
        <f>V8-W8</f>
        <v>0</v>
      </c>
      <c r="Y8" s="201">
        <f>'Anexa 01'!E57</f>
        <v>342827250</v>
      </c>
      <c r="Z8" s="201">
        <f>-'Anexa 03'!E27</f>
        <v>342827250</v>
      </c>
      <c r="AA8" s="200">
        <f>Y8-Z8</f>
        <v>0</v>
      </c>
      <c r="AB8" s="201">
        <f>'Anexa 01'!D39</f>
        <v>0</v>
      </c>
      <c r="AC8" s="201">
        <f>'Anexa 04'!D23</f>
        <v>0</v>
      </c>
      <c r="AD8" s="200">
        <f>AB8-AC8</f>
        <v>0</v>
      </c>
      <c r="AE8" s="201">
        <f>'Anexa 01'!E39</f>
        <v>0</v>
      </c>
      <c r="AF8" s="201">
        <f>'Anexa 04'!D26</f>
        <v>0</v>
      </c>
      <c r="AG8" s="200">
        <f>AE8-AF8</f>
        <v>0</v>
      </c>
      <c r="AH8" s="201">
        <f>'Anexa 01'!D17</f>
        <v>0</v>
      </c>
      <c r="AI8" s="201">
        <f>'Anexa 40a'!D226+'Anexa 40a'!D233+'Anexa 40a'!D238+'Anexa 40a'!D241</f>
        <v>0</v>
      </c>
      <c r="AJ8" s="200">
        <f>AH8-AI8</f>
        <v>0</v>
      </c>
      <c r="AK8" s="201">
        <f>'Anexa 01'!E17</f>
        <v>0</v>
      </c>
      <c r="AL8" s="201">
        <f>'Anexa 40a'!E226+'Anexa 40a'!E233+'Anexa 40a'!E238+'Anexa 40a'!E241</f>
        <v>0</v>
      </c>
      <c r="AM8" s="200">
        <f>AK8-AL8</f>
        <v>0</v>
      </c>
      <c r="AN8" s="201">
        <f>'Anexa 01'!D19</f>
        <v>0</v>
      </c>
      <c r="AO8" s="201">
        <f>'Anexa 40a'!D244</f>
        <v>0</v>
      </c>
      <c r="AP8" s="200">
        <f>AN8-AO8</f>
        <v>0</v>
      </c>
      <c r="AQ8" s="201">
        <f>'Anexa 01'!E19</f>
        <v>0</v>
      </c>
      <c r="AR8" s="201">
        <f>'Anexa 40a'!E244</f>
        <v>0</v>
      </c>
      <c r="AS8" s="200">
        <f>AQ8-AR8</f>
        <v>0</v>
      </c>
      <c r="AT8" s="201">
        <f>'Anexa 01'!D26</f>
        <v>0</v>
      </c>
      <c r="AU8" s="201">
        <f>'Anexa 40a'!D252</f>
        <v>0</v>
      </c>
      <c r="AV8" s="200">
        <f>AT8-AU8</f>
        <v>0</v>
      </c>
      <c r="AW8" s="201">
        <f>'Anexa 01'!E26</f>
        <v>0</v>
      </c>
      <c r="AX8" s="201">
        <f>'Anexa 40a'!E252</f>
        <v>0</v>
      </c>
      <c r="AY8" s="200">
        <f>AW8-AX8</f>
        <v>0</v>
      </c>
      <c r="AZ8" s="201">
        <f>'Anexa 01'!D29</f>
        <v>0</v>
      </c>
      <c r="BA8" s="201">
        <f>'Anexa 40a'!D263</f>
        <v>0</v>
      </c>
      <c r="BB8" s="200">
        <f>AZ8-BA8</f>
        <v>0</v>
      </c>
      <c r="BC8" s="201">
        <f>'Anexa 01'!E29</f>
        <v>0</v>
      </c>
      <c r="BD8" s="201">
        <f>'Anexa 40a'!E263</f>
        <v>0</v>
      </c>
      <c r="BE8" s="200">
        <f>BC8-BD8</f>
        <v>0</v>
      </c>
      <c r="BF8" s="201">
        <f>'Anexa 01'!D36</f>
        <v>0</v>
      </c>
      <c r="BG8" s="201">
        <f>'Anexa 40a'!D19+'Anexa 40a'!D22</f>
        <v>0</v>
      </c>
      <c r="BH8" s="200">
        <f>BG8-BF8</f>
        <v>0</v>
      </c>
      <c r="BI8" s="201">
        <f>'Anexa 01'!E36</f>
        <v>0</v>
      </c>
      <c r="BJ8" s="201">
        <f>'Anexa 40a'!E19+'Anexa 40a'!E22</f>
        <v>0</v>
      </c>
      <c r="BK8" s="200">
        <f>BJ8-BI8</f>
        <v>0</v>
      </c>
      <c r="BL8" s="201">
        <f>'Anexa 01'!D37</f>
        <v>0</v>
      </c>
      <c r="BM8" s="201">
        <f>'Anexa 40a'!D20+'Anexa 40a'!D23+'Anexa 40a'!D28+'Anexa 40a'!D29</f>
        <v>0</v>
      </c>
      <c r="BN8" s="200">
        <f>BM8-BL8</f>
        <v>0</v>
      </c>
      <c r="BO8" s="201">
        <f>'Anexa 01'!E37</f>
        <v>0</v>
      </c>
      <c r="BP8" s="201">
        <f>'Anexa 40a'!E20+'Anexa 40a'!E23+'Anexa 40a'!E28+'Anexa 40a'!E29</f>
        <v>0</v>
      </c>
      <c r="BQ8" s="200">
        <f>BP8-BO8</f>
        <v>0</v>
      </c>
      <c r="BR8" s="201">
        <f>'Anexa 01'!D39</f>
        <v>0</v>
      </c>
      <c r="BS8" s="201">
        <f>'Anexa 40a'!D45+'Anexa 40a'!D50+'Anexa 40a'!D62+'Anexa 40a'!D65+'Anexa 40a'!D68+'Anexa 40a'!D69+'Anexa 40a'!D81+'Anexa 40a'!D85</f>
        <v>0</v>
      </c>
      <c r="BT8" s="200">
        <f>BS8-BR8</f>
        <v>0</v>
      </c>
      <c r="BU8" s="201">
        <f>'Anexa 01'!E39</f>
        <v>0</v>
      </c>
      <c r="BV8" s="201">
        <f>'Anexa 40a'!E45+'Anexa 40a'!E50+'Anexa 40a'!E62+'Anexa 40a'!E65+'Anexa 40a'!E68+'Anexa 40a'!E69+'Anexa 40a'!E81+'Anexa 40a'!E85</f>
        <v>0</v>
      </c>
      <c r="BW8" s="200">
        <f>BV8-BU8</f>
        <v>0</v>
      </c>
      <c r="BX8" s="201">
        <f>'Anexa 01'!D40</f>
        <v>0</v>
      </c>
      <c r="BY8" s="201">
        <f>'Anexa 40a'!D46+'Anexa 40a'!D51+'Anexa 40a'!D63+'Anexa 40a'!D66+'Anexa 40a'!D82</f>
        <v>0</v>
      </c>
      <c r="BZ8" s="200">
        <f>BY8-BX8</f>
        <v>0</v>
      </c>
      <c r="CA8" s="201">
        <f>'Anexa 01'!E40</f>
        <v>0</v>
      </c>
      <c r="CB8" s="201">
        <f>'Anexa 40a'!E46+'Anexa 40a'!E51+'Anexa 40a'!E63+'Anexa 40a'!E66+'Anexa 40a'!E82</f>
        <v>0</v>
      </c>
      <c r="CC8" s="200">
        <f>CB8-CA8</f>
        <v>0</v>
      </c>
      <c r="CD8" s="201">
        <f>'Anexa 01'!D51</f>
        <v>0</v>
      </c>
      <c r="CE8" s="201">
        <f>'Anexa 40a'!D397</f>
        <v>0</v>
      </c>
      <c r="CF8" s="200">
        <f>CD8-CE8</f>
        <v>0</v>
      </c>
      <c r="CG8" s="201">
        <f>'Anexa 01'!E51</f>
        <v>0</v>
      </c>
      <c r="CH8" s="201">
        <f>'Anexa 40a'!E397</f>
        <v>0</v>
      </c>
      <c r="CI8" s="200">
        <f>CG8-CH8</f>
        <v>0</v>
      </c>
      <c r="CJ8" s="201">
        <f>'Anexa 01'!D52</f>
        <v>0</v>
      </c>
      <c r="CK8" s="201">
        <f>'Anexa 40a'!D333+'Anexa 40a'!D375+'Anexa 40a'!D385</f>
        <v>0</v>
      </c>
      <c r="CL8" s="200">
        <f>CJ8-CK8</f>
        <v>0</v>
      </c>
      <c r="CM8" s="201">
        <f>'Anexa 01'!E52</f>
        <v>0</v>
      </c>
      <c r="CN8" s="201">
        <f>'Anexa 40a'!E333+'Anexa 40a'!E375+'Anexa 40a'!E385</f>
        <v>0</v>
      </c>
      <c r="CO8" s="200">
        <f>CM8-CN8</f>
        <v>0</v>
      </c>
      <c r="CP8" s="201">
        <f>'Anexa 01'!D53</f>
        <v>0</v>
      </c>
      <c r="CQ8" s="201">
        <f>'Anexa 40a'!D436</f>
        <v>0</v>
      </c>
      <c r="CR8" s="200">
        <f>CP8-CQ8</f>
        <v>0</v>
      </c>
      <c r="CS8" s="201">
        <f>'Anexa 01'!E53</f>
        <v>0</v>
      </c>
      <c r="CT8" s="201">
        <f>'Anexa 40a'!E436</f>
        <v>0</v>
      </c>
      <c r="CU8" s="200">
        <f>CS8-CT8</f>
        <v>0</v>
      </c>
      <c r="CV8" s="201">
        <f>'Anexa 01'!D58</f>
        <v>67959</v>
      </c>
      <c r="CW8" s="201">
        <f>'Anexa 40a'!D405</f>
        <v>67959</v>
      </c>
      <c r="CX8" s="200">
        <f>CV8-CW8</f>
        <v>0</v>
      </c>
      <c r="CY8" s="201">
        <f>'Anexa 01'!E58</f>
        <v>19024</v>
      </c>
      <c r="CZ8" s="201">
        <f>'Anexa 40a'!E405</f>
        <v>19024</v>
      </c>
      <c r="DA8" s="200">
        <f>CY8-CZ8</f>
        <v>0</v>
      </c>
      <c r="DB8" s="201">
        <f>'Anexa 01'!D60</f>
        <v>24239</v>
      </c>
      <c r="DC8" s="201">
        <f>'Anexa 40a'!D415</f>
        <v>24239</v>
      </c>
      <c r="DD8" s="200">
        <f>DB8-DC8</f>
        <v>0</v>
      </c>
      <c r="DE8" s="201">
        <f>'Anexa 01'!E60</f>
        <v>19883</v>
      </c>
      <c r="DF8" s="201">
        <f>'Anexa 40a'!E415</f>
        <v>19883</v>
      </c>
      <c r="DG8" s="200">
        <f>DE8-DF8</f>
        <v>0</v>
      </c>
      <c r="DH8" s="202">
        <f>'Anexa 01'!D63</f>
        <v>0</v>
      </c>
      <c r="DI8" s="201">
        <f>'Anexa 40a'!D424+'Anexa 40a'!D425+'Anexa 40a'!D426</f>
        <v>0</v>
      </c>
      <c r="DJ8" s="200">
        <f>DH8-DI8</f>
        <v>0</v>
      </c>
      <c r="DK8" s="202">
        <f>'Anexa 01'!E63</f>
        <v>0</v>
      </c>
      <c r="DL8" s="201">
        <f>'Anexa 40a'!E424+'Anexa 40a'!E425+'Anexa 40a'!E426</f>
        <v>0</v>
      </c>
      <c r="DM8" s="200">
        <f>DL8-DK8</f>
        <v>0</v>
      </c>
      <c r="DN8" s="202">
        <f>'Anexa 01'!D65</f>
        <v>0</v>
      </c>
      <c r="DO8" s="201">
        <f>'Anexa 40a'!D431</f>
        <v>0</v>
      </c>
      <c r="DP8" s="200">
        <f>DN8-DO8</f>
        <v>0</v>
      </c>
      <c r="DQ8" s="202">
        <f>'Anexa 01'!E65</f>
        <v>0</v>
      </c>
      <c r="DR8" s="201">
        <f>'Anexa 40a'!E431</f>
        <v>0</v>
      </c>
      <c r="DS8" s="200">
        <f>DR8-DQ8</f>
        <v>0</v>
      </c>
      <c r="DT8" s="201">
        <f>'Anexa 01'!D66+'Anexa 01'!D67</f>
        <v>0</v>
      </c>
      <c r="DU8" s="201">
        <f>'Anexa 40a'!D325+'Anexa 40a'!D353+'Anexa 40a'!D358+'Anexa 40a'!D363</f>
        <v>0</v>
      </c>
      <c r="DV8" s="200">
        <f>DU8-DT8</f>
        <v>0</v>
      </c>
      <c r="DW8" s="201">
        <f>'Anexa 01'!E66+'Anexa 01'!E67</f>
        <v>0</v>
      </c>
      <c r="DX8" s="201">
        <f>'Anexa 40a'!E325+'Anexa 40a'!E353+'Anexa 40a'!E358+'Anexa 40a'!E363</f>
        <v>0</v>
      </c>
      <c r="DY8" s="200">
        <f>DX8-DW8</f>
        <v>0</v>
      </c>
      <c r="DZ8" s="201">
        <f>'Anexa 01'!D68</f>
        <v>0</v>
      </c>
      <c r="EA8" s="201">
        <f>'Anexa 40a'!D416</f>
        <v>0</v>
      </c>
      <c r="EB8" s="200">
        <f>DZ8-EA8</f>
        <v>0</v>
      </c>
      <c r="EC8" s="201">
        <f>'Anexa 01'!E68</f>
        <v>0</v>
      </c>
      <c r="ED8" s="201">
        <f>'Anexa 40a'!E416</f>
        <v>0</v>
      </c>
      <c r="EE8" s="200">
        <f>EC8-ED8</f>
        <v>0</v>
      </c>
      <c r="EF8" s="201">
        <f>'Anexa 01'!D69</f>
        <v>342840</v>
      </c>
      <c r="EG8" s="201">
        <f>'Anexa 40a'!D417</f>
        <v>342840</v>
      </c>
      <c r="EH8" s="200">
        <f>EF8-EG8</f>
        <v>0</v>
      </c>
      <c r="EI8" s="201">
        <f>'Anexa 01'!E69</f>
        <v>335722</v>
      </c>
      <c r="EJ8" s="201">
        <f>'Anexa 40a'!E417</f>
        <v>335722</v>
      </c>
      <c r="EK8" s="200">
        <f>EI8-EJ8</f>
        <v>0</v>
      </c>
      <c r="EL8" s="201">
        <f>'Anexa 01'!D72</f>
        <v>0</v>
      </c>
      <c r="EM8" s="201">
        <f>'Anexa 40a'!D444</f>
        <v>0</v>
      </c>
      <c r="EN8" s="200">
        <f>EL8-EM8</f>
        <v>0</v>
      </c>
      <c r="EO8" s="201">
        <f>'Anexa 01'!E72</f>
        <v>0</v>
      </c>
      <c r="EP8" s="201">
        <f>'Anexa 40a'!E444</f>
        <v>0</v>
      </c>
      <c r="EQ8" s="200">
        <f>EO8-EP8</f>
        <v>0</v>
      </c>
      <c r="ER8" s="201">
        <f>'Anexa 03'!C23</f>
        <v>0</v>
      </c>
      <c r="ES8" s="201">
        <f>'Anexa 40a'!D15+'Anexa 40a'!D16+'Anexa 40a'!D22</f>
        <v>0</v>
      </c>
      <c r="ET8" s="200">
        <f>ER8-ES8</f>
        <v>0</v>
      </c>
      <c r="EU8" s="201">
        <f>'Anexa 03'!C27-'Anexa 03'!E27</f>
        <v>0</v>
      </c>
      <c r="EV8" s="201">
        <f>'Anexa 40a'!E15+'Anexa 40a'!E16+'Anexa 40a'!E22</f>
        <v>0</v>
      </c>
      <c r="EW8" s="200">
        <f>EU8-EV8</f>
        <v>0</v>
      </c>
      <c r="EX8" s="201">
        <f>'Anexa 03'!D23</f>
        <v>0</v>
      </c>
      <c r="EY8" s="201">
        <f>'Anexa 40a'!D15</f>
        <v>0</v>
      </c>
      <c r="EZ8" s="200">
        <f>EX8-EY8</f>
        <v>0</v>
      </c>
      <c r="FA8" s="201">
        <f>'Anexa 03'!D27</f>
        <v>0</v>
      </c>
      <c r="FB8" s="201">
        <f>'Anexa 40a'!E15</f>
        <v>0</v>
      </c>
      <c r="FC8" s="200">
        <f>FB8-FA8</f>
        <v>0</v>
      </c>
      <c r="FD8" s="201">
        <f>'Anexa 04'!D23</f>
        <v>0</v>
      </c>
      <c r="FE8" s="201">
        <f>'Anexa 40a'!D45+'Anexa 40a'!D50+'Anexa 40a'!D62+'Anexa 40a'!D65+'Anexa 40a'!D68+'Anexa 40a'!D69+'Anexa 40a'!D81+'Anexa 40a'!D85</f>
        <v>0</v>
      </c>
      <c r="FF8" s="200">
        <f>FE8-FD8</f>
        <v>0</v>
      </c>
      <c r="FG8" s="201">
        <f>'Anexa 04'!D26</f>
        <v>0</v>
      </c>
      <c r="FH8" s="201">
        <f>'Anexa 40a'!E45+'Anexa 40a'!E50+'Anexa 40a'!E62+'Anexa 40a'!E65+'Anexa 40a'!E68+'Anexa 40a'!E69+'Anexa 40a'!E81+'Anexa 40a'!E85</f>
        <v>0</v>
      </c>
      <c r="FI8" s="200">
        <f>FH8-FG8</f>
        <v>0</v>
      </c>
      <c r="FJ8" s="201">
        <f>'Anexa 04'!F23</f>
        <v>0</v>
      </c>
      <c r="FK8" s="201">
        <f>'Anexa 40a'!D62</f>
        <v>0</v>
      </c>
      <c r="FL8" s="200">
        <f>FJ8-FK8</f>
        <v>0</v>
      </c>
      <c r="FM8" s="201">
        <f>'Anexa 04'!E26</f>
        <v>0</v>
      </c>
      <c r="FN8" s="201">
        <f>'Anexa 40a'!E62</f>
        <v>0</v>
      </c>
      <c r="FO8" s="200">
        <f>FN8-FM8</f>
        <v>0</v>
      </c>
      <c r="FP8" s="201">
        <f>'Anexa 03'!E27</f>
        <v>-342827250</v>
      </c>
      <c r="FQ8" s="201">
        <f>'Anexa 06'!J13</f>
        <v>342827250</v>
      </c>
      <c r="FR8" s="200">
        <f>FP8+FQ8</f>
        <v>0</v>
      </c>
      <c r="FS8" s="201">
        <f>'Anexa 02'!E21+'Anexa 02'!E26+'Anexa 02'!E34</f>
        <v>342881373</v>
      </c>
      <c r="FT8" s="201">
        <f>'Anexa 06'!L13</f>
        <v>342881373</v>
      </c>
      <c r="FU8" s="200">
        <f>FT8-FS8</f>
        <v>0</v>
      </c>
      <c r="FV8" s="203">
        <f>'Anexa 01'!D78</f>
        <v>0</v>
      </c>
      <c r="FW8" s="203">
        <f>'Anexa 34'!C53</f>
        <v>0</v>
      </c>
      <c r="FX8" s="204">
        <f>FV8-FW8</f>
        <v>0</v>
      </c>
      <c r="FY8" s="203">
        <f>'Anexa 01'!E78</f>
        <v>0</v>
      </c>
      <c r="FZ8" s="203">
        <f>'Anexa 34'!F53</f>
        <v>0</v>
      </c>
      <c r="GA8" s="204">
        <f>FY8-FZ8</f>
        <v>0</v>
      </c>
      <c r="GB8" s="203">
        <f>'Anexa 01'!D79</f>
        <v>161148</v>
      </c>
      <c r="GC8" s="203">
        <f>'Anexa 34'!C54</f>
        <v>161148</v>
      </c>
      <c r="GD8" s="204">
        <f>GB8-GC8</f>
        <v>0</v>
      </c>
      <c r="GE8" s="203">
        <f>'Anexa 01'!E79</f>
        <v>296255</v>
      </c>
      <c r="GF8" s="203">
        <f>'Anexa 34'!F54</f>
        <v>296255</v>
      </c>
      <c r="GG8" s="204">
        <f>GE8-GF8</f>
        <v>0</v>
      </c>
      <c r="GH8" s="203">
        <f>'Anexa 01'!D80</f>
        <v>0</v>
      </c>
      <c r="GI8" s="203">
        <f>'Anexa 34'!C55</f>
        <v>0</v>
      </c>
      <c r="GJ8" s="204">
        <f>GH8-GI8</f>
        <v>0</v>
      </c>
      <c r="GK8" s="203">
        <f>'Anexa 01'!E80</f>
        <v>0</v>
      </c>
      <c r="GL8" s="203">
        <f>'Anexa 34'!F55</f>
        <v>0</v>
      </c>
      <c r="GM8" s="204">
        <f>GK8-GL8</f>
        <v>0</v>
      </c>
      <c r="GN8" s="203">
        <f>'Anexa 01'!D81</f>
        <v>309721138</v>
      </c>
      <c r="GO8" s="203">
        <f>'Anexa 34'!C56</f>
        <v>309721138</v>
      </c>
      <c r="GP8" s="204">
        <f>GN8-GO8</f>
        <v>0</v>
      </c>
      <c r="GQ8" s="203">
        <f>'Anexa 01'!E81</f>
        <v>342881373</v>
      </c>
      <c r="GR8" s="203">
        <f>'Anexa 34'!F56</f>
        <v>342881373</v>
      </c>
      <c r="GS8" s="204">
        <f>GQ8-GR8</f>
        <v>0</v>
      </c>
      <c r="GT8" s="203">
        <f>'Anexa 01'!D82</f>
        <v>-309882286</v>
      </c>
      <c r="GU8" s="203">
        <f>'Anexa 34'!C57</f>
        <v>-309882286</v>
      </c>
      <c r="GV8" s="204">
        <f>GT8-GU8</f>
        <v>0</v>
      </c>
      <c r="GW8" s="203">
        <f>'Anexa 01'!E82</f>
        <v>-343177628</v>
      </c>
      <c r="GX8" s="203">
        <f>'Anexa 34'!F57</f>
        <v>-343177628</v>
      </c>
      <c r="GY8" s="204">
        <f>GW8-GX8</f>
        <v>0</v>
      </c>
    </row>
    <row r="9" spans="163:164" ht="12.75">
      <c r="FG9" s="143"/>
      <c r="FH9" s="143"/>
    </row>
    <row r="12" spans="3:147" ht="12.75">
      <c r="C12" s="147"/>
      <c r="F12" s="147"/>
      <c r="CO12" s="170"/>
      <c r="CU12" s="148"/>
      <c r="DA12" s="147"/>
      <c r="DG12" s="170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U12" s="148"/>
      <c r="DV12" s="148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</row>
    <row r="19" spans="1:177" s="145" customFormat="1" ht="12.75">
      <c r="A19" s="142"/>
      <c r="B19" s="142"/>
      <c r="C19" s="142"/>
      <c r="D19" s="142"/>
      <c r="E19" s="142"/>
      <c r="F19" s="142"/>
      <c r="BX19" s="169"/>
      <c r="BY19" s="169"/>
      <c r="BZ19" s="169"/>
      <c r="CA19" s="169"/>
      <c r="CB19" s="169"/>
      <c r="CC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DA19" s="142"/>
      <c r="DB19" s="168"/>
      <c r="DC19" s="168"/>
      <c r="DD19" s="168"/>
      <c r="DE19" s="168"/>
      <c r="DF19" s="168"/>
      <c r="DG19" s="169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4"/>
      <c r="ES19" s="144"/>
      <c r="ET19" s="144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71"/>
      <c r="FQ19" s="172"/>
      <c r="FR19" s="171"/>
      <c r="FS19" s="171"/>
      <c r="FT19" s="171"/>
      <c r="FU19" s="171"/>
    </row>
    <row r="23" spans="1:177" s="145" customFormat="1" ht="12.75">
      <c r="A23" s="142"/>
      <c r="B23" s="142"/>
      <c r="C23" s="142"/>
      <c r="D23" s="142"/>
      <c r="E23" s="142"/>
      <c r="F23" s="142"/>
      <c r="AQ23" s="146"/>
      <c r="BX23" s="169"/>
      <c r="BY23" s="169"/>
      <c r="BZ23" s="169"/>
      <c r="CA23" s="169"/>
      <c r="CB23" s="169"/>
      <c r="CC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DA23" s="142"/>
      <c r="DB23" s="168"/>
      <c r="DC23" s="168"/>
      <c r="DD23" s="168"/>
      <c r="DE23" s="168"/>
      <c r="DF23" s="168"/>
      <c r="DG23" s="169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4"/>
      <c r="ES23" s="144"/>
      <c r="ET23" s="144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3"/>
      <c r="FM23" s="142"/>
      <c r="FN23" s="142"/>
      <c r="FO23" s="142"/>
      <c r="FP23" s="171"/>
      <c r="FQ23" s="171"/>
      <c r="FR23" s="171"/>
      <c r="FS23" s="171"/>
      <c r="FT23" s="171"/>
      <c r="FU23" s="171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xSplit="3" ySplit="7" topLeftCell="D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13" sqref="D13"/>
    </sheetView>
  </sheetViews>
  <sheetFormatPr defaultColWidth="8.8515625" defaultRowHeight="12.75"/>
  <cols>
    <col min="1" max="1" width="5.140625" style="292" customWidth="1"/>
    <col min="2" max="2" width="58.28125" style="297" customWidth="1"/>
    <col min="3" max="3" width="5.140625" style="290" customWidth="1"/>
    <col min="4" max="4" width="16.140625" style="334" customWidth="1"/>
    <col min="5" max="5" width="16.00390625" style="334" bestFit="1" customWidth="1"/>
    <col min="6" max="16384" width="8.8515625" style="290" customWidth="1"/>
  </cols>
  <sheetData>
    <row r="1" spans="1:5" ht="15" customHeight="1">
      <c r="A1" s="641" t="s">
        <v>1171</v>
      </c>
      <c r="B1" s="649"/>
      <c r="C1" s="286"/>
      <c r="D1" s="286"/>
      <c r="E1" s="287"/>
    </row>
    <row r="2" spans="1:6" ht="13.5" customHeight="1">
      <c r="A2" s="641" t="s">
        <v>1172</v>
      </c>
      <c r="B2" s="649"/>
      <c r="C2" s="286"/>
      <c r="D2" s="286"/>
      <c r="E2" s="287"/>
      <c r="F2" s="1"/>
    </row>
    <row r="3" spans="1:5" ht="15">
      <c r="A3" s="288"/>
      <c r="B3" s="286"/>
      <c r="C3" s="286"/>
      <c r="D3" s="286"/>
      <c r="E3" s="287"/>
    </row>
    <row r="4" spans="1:5" ht="15">
      <c r="A4" s="651" t="s">
        <v>1196</v>
      </c>
      <c r="B4" s="652"/>
      <c r="C4" s="652"/>
      <c r="D4" s="652"/>
      <c r="E4" s="652"/>
    </row>
    <row r="5" spans="1:5" ht="15">
      <c r="A5" s="650" t="s">
        <v>1197</v>
      </c>
      <c r="B5" s="650"/>
      <c r="C5" s="650"/>
      <c r="D5" s="650"/>
      <c r="E5" s="650"/>
    </row>
    <row r="6" spans="1:8" ht="15.75" thickBot="1">
      <c r="A6" s="83" t="s">
        <v>390</v>
      </c>
      <c r="B6" s="303"/>
      <c r="C6" s="289"/>
      <c r="D6" s="304"/>
      <c r="E6" s="305" t="s">
        <v>391</v>
      </c>
      <c r="H6" s="292"/>
    </row>
    <row r="7" spans="1:5" ht="30" customHeight="1">
      <c r="A7" s="653" t="s">
        <v>392</v>
      </c>
      <c r="B7" s="15" t="s">
        <v>393</v>
      </c>
      <c r="C7" s="78" t="s">
        <v>361</v>
      </c>
      <c r="D7" s="79" t="s">
        <v>1110</v>
      </c>
      <c r="E7" s="249" t="s">
        <v>1111</v>
      </c>
    </row>
    <row r="8" spans="1:5" ht="18" customHeight="1">
      <c r="A8" s="654"/>
      <c r="B8" s="46" t="s">
        <v>333</v>
      </c>
      <c r="C8" s="306" t="s">
        <v>376</v>
      </c>
      <c r="D8" s="307">
        <v>1</v>
      </c>
      <c r="E8" s="308">
        <v>2</v>
      </c>
    </row>
    <row r="9" spans="1:5" ht="17.25" customHeight="1">
      <c r="A9" s="248" t="s">
        <v>454</v>
      </c>
      <c r="B9" s="309" t="s">
        <v>394</v>
      </c>
      <c r="C9" s="310" t="s">
        <v>343</v>
      </c>
      <c r="D9" s="311"/>
      <c r="E9" s="312"/>
    </row>
    <row r="10" spans="1:5" ht="106.5" customHeight="1">
      <c r="A10" s="248" t="s">
        <v>370</v>
      </c>
      <c r="B10" s="309" t="s">
        <v>1164</v>
      </c>
      <c r="C10" s="310" t="s">
        <v>344</v>
      </c>
      <c r="D10" s="311"/>
      <c r="E10" s="312"/>
    </row>
    <row r="11" spans="1:5" ht="29.25" customHeight="1">
      <c r="A11" s="248" t="s">
        <v>371</v>
      </c>
      <c r="B11" s="309" t="s">
        <v>1163</v>
      </c>
      <c r="C11" s="310" t="s">
        <v>345</v>
      </c>
      <c r="D11" s="311"/>
      <c r="E11" s="312"/>
    </row>
    <row r="12" spans="1:5" ht="45">
      <c r="A12" s="248" t="s">
        <v>372</v>
      </c>
      <c r="B12" s="309" t="s">
        <v>1165</v>
      </c>
      <c r="C12" s="310" t="s">
        <v>346</v>
      </c>
      <c r="D12" s="311"/>
      <c r="E12" s="312"/>
    </row>
    <row r="13" spans="1:5" ht="45">
      <c r="A13" s="248" t="s">
        <v>373</v>
      </c>
      <c r="B13" s="309" t="s">
        <v>1166</v>
      </c>
      <c r="C13" s="310" t="s">
        <v>347</v>
      </c>
      <c r="D13" s="311"/>
      <c r="E13" s="312"/>
    </row>
    <row r="14" spans="1:5" s="296" customFormat="1" ht="29.25" customHeight="1">
      <c r="A14" s="313"/>
      <c r="B14" s="314" t="s">
        <v>395</v>
      </c>
      <c r="C14" s="315" t="s">
        <v>348</v>
      </c>
      <c r="D14" s="316">
        <f>D10+D11+D12+D13</f>
        <v>0</v>
      </c>
      <c r="E14" s="317">
        <f>E10+E11+E12+E13</f>
        <v>0</v>
      </c>
    </row>
    <row r="15" spans="1:5" ht="15" customHeight="1">
      <c r="A15" s="248" t="s">
        <v>745</v>
      </c>
      <c r="B15" s="309" t="s">
        <v>396</v>
      </c>
      <c r="C15" s="310" t="s">
        <v>349</v>
      </c>
      <c r="D15" s="311"/>
      <c r="E15" s="312"/>
    </row>
    <row r="16" spans="1:5" ht="43.5" customHeight="1">
      <c r="A16" s="248" t="s">
        <v>370</v>
      </c>
      <c r="B16" s="309" t="s">
        <v>1167</v>
      </c>
      <c r="C16" s="310" t="s">
        <v>350</v>
      </c>
      <c r="D16" s="311"/>
      <c r="E16" s="312"/>
    </row>
    <row r="17" spans="1:5" ht="45" customHeight="1">
      <c r="A17" s="248" t="s">
        <v>371</v>
      </c>
      <c r="B17" s="309" t="s">
        <v>1189</v>
      </c>
      <c r="C17" s="310" t="s">
        <v>353</v>
      </c>
      <c r="D17" s="311">
        <v>306859170</v>
      </c>
      <c r="E17" s="312">
        <v>339487576</v>
      </c>
    </row>
    <row r="18" spans="1:5" ht="105">
      <c r="A18" s="248" t="s">
        <v>372</v>
      </c>
      <c r="B18" s="309" t="s">
        <v>1187</v>
      </c>
      <c r="C18" s="318">
        <v>10</v>
      </c>
      <c r="D18" s="311">
        <v>2849452</v>
      </c>
      <c r="E18" s="312">
        <v>3353114</v>
      </c>
    </row>
    <row r="19" spans="1:5" ht="43.5" customHeight="1">
      <c r="A19" s="248" t="s">
        <v>373</v>
      </c>
      <c r="B19" s="309" t="s">
        <v>1168</v>
      </c>
      <c r="C19" s="318">
        <v>11</v>
      </c>
      <c r="D19" s="311"/>
      <c r="E19" s="312"/>
    </row>
    <row r="20" spans="1:5" ht="29.25" customHeight="1">
      <c r="A20" s="248" t="s">
        <v>374</v>
      </c>
      <c r="B20" s="309" t="s">
        <v>1188</v>
      </c>
      <c r="C20" s="319">
        <v>12</v>
      </c>
      <c r="D20" s="311">
        <v>12516</v>
      </c>
      <c r="E20" s="312">
        <v>40683</v>
      </c>
    </row>
    <row r="21" spans="1:5" s="296" customFormat="1" ht="18" customHeight="1">
      <c r="A21" s="320"/>
      <c r="B21" s="314" t="s">
        <v>397</v>
      </c>
      <c r="C21" s="321">
        <v>13</v>
      </c>
      <c r="D21" s="322">
        <f>D16+D17+D18+D19+D20</f>
        <v>309721138</v>
      </c>
      <c r="E21" s="323">
        <f>E16+E17+E18+E19+E20</f>
        <v>342881373</v>
      </c>
    </row>
    <row r="22" spans="1:5" ht="18" customHeight="1">
      <c r="A22" s="248" t="s">
        <v>398</v>
      </c>
      <c r="B22" s="309" t="s">
        <v>399</v>
      </c>
      <c r="C22" s="318">
        <v>14</v>
      </c>
      <c r="D22" s="311"/>
      <c r="E22" s="312"/>
    </row>
    <row r="23" spans="1:5" ht="19.5" customHeight="1">
      <c r="A23" s="248"/>
      <c r="B23" s="309" t="s">
        <v>400</v>
      </c>
      <c r="C23" s="318">
        <v>15</v>
      </c>
      <c r="D23" s="311"/>
      <c r="E23" s="312"/>
    </row>
    <row r="24" spans="1:5" s="296" customFormat="1" ht="18.75" customHeight="1">
      <c r="A24" s="313"/>
      <c r="B24" s="314" t="s">
        <v>401</v>
      </c>
      <c r="C24" s="321">
        <v>16</v>
      </c>
      <c r="D24" s="322">
        <f>D21-D14</f>
        <v>309721138</v>
      </c>
      <c r="E24" s="323">
        <f>E21-E14</f>
        <v>342881373</v>
      </c>
    </row>
    <row r="25" spans="1:5" ht="45">
      <c r="A25" s="248" t="s">
        <v>402</v>
      </c>
      <c r="B25" s="309" t="s">
        <v>1169</v>
      </c>
      <c r="C25" s="318">
        <v>17</v>
      </c>
      <c r="D25" s="311"/>
      <c r="E25" s="312"/>
    </row>
    <row r="26" spans="1:5" ht="45.75" customHeight="1">
      <c r="A26" s="248" t="s">
        <v>403</v>
      </c>
      <c r="B26" s="309" t="s">
        <v>969</v>
      </c>
      <c r="C26" s="318">
        <v>18</v>
      </c>
      <c r="D26" s="311"/>
      <c r="E26" s="312"/>
    </row>
    <row r="27" spans="1:5" ht="18" customHeight="1">
      <c r="A27" s="248" t="s">
        <v>404</v>
      </c>
      <c r="B27" s="309" t="s">
        <v>405</v>
      </c>
      <c r="C27" s="318">
        <v>19</v>
      </c>
      <c r="D27" s="311"/>
      <c r="E27" s="312"/>
    </row>
    <row r="28" spans="1:5" s="296" customFormat="1" ht="21" customHeight="1">
      <c r="A28" s="313"/>
      <c r="B28" s="314" t="s">
        <v>406</v>
      </c>
      <c r="C28" s="321">
        <v>20</v>
      </c>
      <c r="D28" s="311"/>
      <c r="E28" s="312"/>
    </row>
    <row r="29" spans="1:5" s="296" customFormat="1" ht="19.5" customHeight="1">
      <c r="A29" s="313"/>
      <c r="B29" s="314" t="s">
        <v>407</v>
      </c>
      <c r="C29" s="321">
        <v>21</v>
      </c>
      <c r="D29" s="322">
        <f>D26-D25</f>
        <v>0</v>
      </c>
      <c r="E29" s="323">
        <f>E26-E25</f>
        <v>0</v>
      </c>
    </row>
    <row r="30" spans="1:5" ht="20.25" customHeight="1">
      <c r="A30" s="248" t="s">
        <v>408</v>
      </c>
      <c r="B30" s="309" t="s">
        <v>409</v>
      </c>
      <c r="C30" s="318">
        <v>22</v>
      </c>
      <c r="D30" s="311"/>
      <c r="E30" s="312"/>
    </row>
    <row r="31" spans="1:5" ht="19.5" customHeight="1">
      <c r="A31" s="248"/>
      <c r="B31" s="309" t="s">
        <v>410</v>
      </c>
      <c r="C31" s="318">
        <v>23</v>
      </c>
      <c r="D31" s="311"/>
      <c r="E31" s="312"/>
    </row>
    <row r="32" spans="1:5" s="296" customFormat="1" ht="18" customHeight="1">
      <c r="A32" s="313"/>
      <c r="B32" s="314" t="s">
        <v>411</v>
      </c>
      <c r="C32" s="321">
        <v>24</v>
      </c>
      <c r="D32" s="322">
        <f>D24+D29-D23-D28</f>
        <v>309721138</v>
      </c>
      <c r="E32" s="323">
        <f>E24+E29-E23-E28</f>
        <v>342881373</v>
      </c>
    </row>
    <row r="33" spans="1:5" ht="30">
      <c r="A33" s="248" t="s">
        <v>412</v>
      </c>
      <c r="B33" s="309" t="s">
        <v>503</v>
      </c>
      <c r="C33" s="318">
        <v>25</v>
      </c>
      <c r="D33" s="311"/>
      <c r="E33" s="312"/>
    </row>
    <row r="34" spans="1:5" ht="15">
      <c r="A34" s="248" t="s">
        <v>413</v>
      </c>
      <c r="B34" s="309" t="s">
        <v>1170</v>
      </c>
      <c r="C34" s="318">
        <v>26</v>
      </c>
      <c r="D34" s="311"/>
      <c r="E34" s="312"/>
    </row>
    <row r="35" spans="1:5" ht="19.5" customHeight="1">
      <c r="A35" s="248" t="s">
        <v>414</v>
      </c>
      <c r="B35" s="309" t="s">
        <v>415</v>
      </c>
      <c r="C35" s="318">
        <v>27</v>
      </c>
      <c r="D35" s="311"/>
      <c r="E35" s="312"/>
    </row>
    <row r="36" spans="1:5" s="296" customFormat="1" ht="18" customHeight="1">
      <c r="A36" s="313"/>
      <c r="B36" s="314" t="s">
        <v>416</v>
      </c>
      <c r="C36" s="321">
        <v>28</v>
      </c>
      <c r="D36" s="322">
        <f>D33-D34</f>
        <v>0</v>
      </c>
      <c r="E36" s="323">
        <f>E33-E34</f>
        <v>0</v>
      </c>
    </row>
    <row r="37" spans="1:5" s="296" customFormat="1" ht="15" customHeight="1">
      <c r="A37" s="313"/>
      <c r="B37" s="314" t="s">
        <v>417</v>
      </c>
      <c r="C37" s="321">
        <v>29</v>
      </c>
      <c r="D37" s="322">
        <f>D34-D33</f>
        <v>0</v>
      </c>
      <c r="E37" s="323">
        <f>E34-E33</f>
        <v>0</v>
      </c>
    </row>
    <row r="38" spans="1:5" ht="21.75" customHeight="1">
      <c r="A38" s="248" t="s">
        <v>418</v>
      </c>
      <c r="B38" s="309" t="s">
        <v>970</v>
      </c>
      <c r="C38" s="318" t="s">
        <v>41</v>
      </c>
      <c r="D38" s="311"/>
      <c r="E38" s="312"/>
    </row>
    <row r="39" spans="1:5" ht="17.25" customHeight="1">
      <c r="A39" s="248"/>
      <c r="B39" s="309" t="s">
        <v>419</v>
      </c>
      <c r="C39" s="318" t="s">
        <v>742</v>
      </c>
      <c r="D39" s="322"/>
      <c r="E39" s="323"/>
    </row>
    <row r="40" spans="1:5" s="296" customFormat="1" ht="18" customHeight="1">
      <c r="A40" s="313"/>
      <c r="B40" s="314" t="s">
        <v>420</v>
      </c>
      <c r="C40" s="321" t="s">
        <v>743</v>
      </c>
      <c r="D40" s="322">
        <f>D32+D37-D31-D36</f>
        <v>309721138</v>
      </c>
      <c r="E40" s="323">
        <f>E32+E37-E31-E36</f>
        <v>342881373</v>
      </c>
    </row>
    <row r="41" spans="1:5" ht="15">
      <c r="A41" s="324"/>
      <c r="B41" s="325" t="s">
        <v>1087</v>
      </c>
      <c r="C41" s="326" t="s">
        <v>744</v>
      </c>
      <c r="D41" s="327"/>
      <c r="E41" s="328"/>
    </row>
    <row r="42" spans="1:5" ht="15">
      <c r="A42" s="248" t="s">
        <v>746</v>
      </c>
      <c r="B42" s="309" t="s">
        <v>971</v>
      </c>
      <c r="C42" s="318">
        <v>30</v>
      </c>
      <c r="D42" s="311"/>
      <c r="E42" s="312"/>
    </row>
    <row r="43" spans="1:5" ht="15">
      <c r="A43" s="248"/>
      <c r="B43" s="314" t="s">
        <v>972</v>
      </c>
      <c r="C43" s="318">
        <v>31</v>
      </c>
      <c r="D43" s="322">
        <f>D39+D41</f>
        <v>0</v>
      </c>
      <c r="E43" s="323">
        <f>E39+E41</f>
        <v>0</v>
      </c>
    </row>
    <row r="44" spans="1:5" ht="15.75" thickBot="1">
      <c r="A44" s="329"/>
      <c r="B44" s="330" t="s">
        <v>973</v>
      </c>
      <c r="C44" s="331">
        <v>32</v>
      </c>
      <c r="D44" s="332">
        <f>D40+D41</f>
        <v>309721138</v>
      </c>
      <c r="E44" s="333">
        <f>E40+E41</f>
        <v>342881373</v>
      </c>
    </row>
    <row r="45" ht="15">
      <c r="B45" s="297" t="s">
        <v>747</v>
      </c>
    </row>
    <row r="50" spans="2:5" s="301" customFormat="1" ht="15" customHeight="1">
      <c r="B50" s="301" t="s">
        <v>822</v>
      </c>
      <c r="D50" s="645" t="s">
        <v>823</v>
      </c>
      <c r="E50" s="645"/>
    </row>
    <row r="51" spans="2:5" s="301" customFormat="1" ht="15.75" customHeight="1">
      <c r="B51" s="301" t="s">
        <v>1155</v>
      </c>
      <c r="D51" s="646" t="s">
        <v>1156</v>
      </c>
      <c r="E51" s="646"/>
    </row>
    <row r="52" spans="2:5" s="335" customFormat="1" ht="15">
      <c r="B52" s="301"/>
      <c r="D52" s="336"/>
      <c r="E52" s="336"/>
    </row>
    <row r="53" spans="2:5" s="335" customFormat="1" ht="15">
      <c r="B53" s="301"/>
      <c r="D53" s="336"/>
      <c r="E53" s="336"/>
    </row>
    <row r="54" spans="2:5" s="335" customFormat="1" ht="15">
      <c r="B54" s="301"/>
      <c r="D54" s="336"/>
      <c r="E54" s="336"/>
    </row>
    <row r="55" spans="1:5" s="301" customFormat="1" ht="15" customHeight="1">
      <c r="A55" s="335"/>
      <c r="C55" s="335"/>
      <c r="D55" s="645" t="s">
        <v>1157</v>
      </c>
      <c r="E55" s="645"/>
    </row>
    <row r="56" spans="1:5" s="301" customFormat="1" ht="15.75" customHeight="1">
      <c r="A56" s="335"/>
      <c r="C56" s="335"/>
      <c r="D56" s="646" t="s">
        <v>1158</v>
      </c>
      <c r="E56" s="646"/>
    </row>
    <row r="57" spans="1:5" s="297" customFormat="1" ht="15">
      <c r="A57" s="292"/>
      <c r="C57" s="290"/>
      <c r="D57" s="334"/>
      <c r="E57" s="334"/>
    </row>
    <row r="58" spans="3:5" s="297" customFormat="1" ht="15">
      <c r="C58" s="337"/>
      <c r="D58" s="648"/>
      <c r="E58" s="648"/>
    </row>
    <row r="59" spans="3:5" s="297" customFormat="1" ht="15">
      <c r="C59" s="337"/>
      <c r="D59" s="3"/>
      <c r="E59" s="3"/>
    </row>
    <row r="60" spans="3:5" s="297" customFormat="1" ht="15">
      <c r="C60" s="337"/>
      <c r="D60" s="648"/>
      <c r="E60" s="648"/>
    </row>
    <row r="61" spans="3:5" s="297" customFormat="1" ht="15">
      <c r="C61" s="337"/>
      <c r="D61" s="281"/>
      <c r="E61" s="281"/>
    </row>
    <row r="62" spans="3:5" s="297" customFormat="1" ht="15">
      <c r="C62" s="337"/>
      <c r="D62" s="281"/>
      <c r="E62" s="281"/>
    </row>
    <row r="63" spans="3:5" s="297" customFormat="1" ht="15">
      <c r="C63" s="337"/>
      <c r="D63" s="281"/>
      <c r="E63" s="281"/>
    </row>
    <row r="64" spans="3:5" s="297" customFormat="1" ht="15">
      <c r="C64" s="337"/>
      <c r="D64" s="281"/>
      <c r="E64" s="281"/>
    </row>
    <row r="65" spans="3:5" s="297" customFormat="1" ht="15">
      <c r="C65" s="337"/>
      <c r="D65" s="281"/>
      <c r="E65" s="281"/>
    </row>
    <row r="66" spans="3:5" s="297" customFormat="1" ht="15">
      <c r="C66" s="337"/>
      <c r="D66" s="281"/>
      <c r="E66" s="281"/>
    </row>
    <row r="67" spans="3:5" s="297" customFormat="1" ht="15">
      <c r="C67" s="337"/>
      <c r="D67" s="281"/>
      <c r="E67" s="281"/>
    </row>
    <row r="68" spans="1:5" ht="15">
      <c r="A68" s="297"/>
      <c r="C68" s="337"/>
      <c r="D68" s="281"/>
      <c r="E68" s="281"/>
    </row>
    <row r="69" spans="1:5" ht="15">
      <c r="A69" s="297"/>
      <c r="C69" s="337"/>
      <c r="D69" s="281"/>
      <c r="E69" s="3"/>
    </row>
    <row r="70" spans="1:5" ht="15">
      <c r="A70" s="297"/>
      <c r="C70" s="337"/>
      <c r="D70" s="281"/>
      <c r="E70" s="3"/>
    </row>
  </sheetData>
  <sheetProtection/>
  <mergeCells count="11">
    <mergeCell ref="A7:A8"/>
    <mergeCell ref="D60:E60"/>
    <mergeCell ref="D50:E50"/>
    <mergeCell ref="D51:E51"/>
    <mergeCell ref="D55:E55"/>
    <mergeCell ref="D56:E56"/>
    <mergeCell ref="A1:B1"/>
    <mergeCell ref="A2:B2"/>
    <mergeCell ref="A5:E5"/>
    <mergeCell ref="A4:E4"/>
    <mergeCell ref="D58:E58"/>
  </mergeCells>
  <printOptions horizontalCentered="1"/>
  <pageMargins left="0.2362204724409449" right="0.2362204724409449" top="0.2755905511811024" bottom="0.15748031496062992" header="0.2755905511811024" footer="0.2362204724409449"/>
  <pageSetup horizontalDpi="600" verticalDpi="600" orientation="portrait" paperSize="9" scale="95" r:id="rId1"/>
  <ignoredErrors>
    <ignoredError sqref="C9:C20 C21:C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9">
      <selection activeCell="C37" sqref="C37:D37"/>
    </sheetView>
  </sheetViews>
  <sheetFormatPr defaultColWidth="8.8515625" defaultRowHeight="12.75"/>
  <cols>
    <col min="1" max="1" width="39.421875" style="290" customWidth="1"/>
    <col min="2" max="2" width="8.140625" style="292" customWidth="1"/>
    <col min="3" max="3" width="16.00390625" style="334" bestFit="1" customWidth="1"/>
    <col min="4" max="4" width="11.421875" style="334" customWidth="1"/>
    <col min="5" max="5" width="16.00390625" style="334" bestFit="1" customWidth="1"/>
    <col min="6" max="6" width="17.00390625" style="334" customWidth="1"/>
    <col min="7" max="8" width="8.8515625" style="290" customWidth="1"/>
    <col min="9" max="9" width="14.7109375" style="290" bestFit="1" customWidth="1"/>
    <col min="10" max="16384" width="8.8515625" style="290" customWidth="1"/>
  </cols>
  <sheetData>
    <row r="1" spans="1:6" ht="13.5" customHeight="1">
      <c r="A1" s="641" t="s">
        <v>1171</v>
      </c>
      <c r="B1" s="649"/>
      <c r="C1" s="1"/>
      <c r="D1" s="1"/>
      <c r="E1" s="1"/>
      <c r="F1" s="280" t="s">
        <v>421</v>
      </c>
    </row>
    <row r="2" spans="1:6" ht="15" customHeight="1">
      <c r="A2" s="641" t="s">
        <v>1172</v>
      </c>
      <c r="B2" s="649"/>
      <c r="C2" s="281"/>
      <c r="D2" s="281"/>
      <c r="E2" s="282"/>
      <c r="F2" s="282"/>
    </row>
    <row r="3" spans="1:6" ht="15">
      <c r="A3" s="655" t="s">
        <v>1191</v>
      </c>
      <c r="B3" s="655"/>
      <c r="C3" s="655"/>
      <c r="D3" s="655"/>
      <c r="E3" s="655"/>
      <c r="F3" s="655"/>
    </row>
    <row r="4" spans="1:6" ht="15">
      <c r="A4" s="655" t="s">
        <v>1192</v>
      </c>
      <c r="B4" s="655"/>
      <c r="C4" s="655"/>
      <c r="D4" s="655"/>
      <c r="E4" s="655"/>
      <c r="F4" s="655"/>
    </row>
    <row r="5" spans="7:12" ht="15">
      <c r="G5" s="334"/>
      <c r="H5" s="334"/>
      <c r="I5" s="334"/>
      <c r="J5" s="334"/>
      <c r="K5" s="334"/>
      <c r="L5" s="334"/>
    </row>
    <row r="6" ht="15">
      <c r="F6" s="338"/>
    </row>
    <row r="7" spans="1:6" s="292" customFormat="1" ht="15.75" thickBot="1">
      <c r="A7" s="292" t="s">
        <v>422</v>
      </c>
      <c r="C7" s="339"/>
      <c r="D7" s="339"/>
      <c r="E7" s="340"/>
      <c r="F7" s="339" t="s">
        <v>423</v>
      </c>
    </row>
    <row r="8" spans="1:6" s="18" customFormat="1" ht="36" customHeight="1" thickBot="1">
      <c r="A8" s="19" t="s">
        <v>424</v>
      </c>
      <c r="B8" s="20" t="s">
        <v>361</v>
      </c>
      <c r="C8" s="16"/>
      <c r="D8" s="17" t="s">
        <v>443</v>
      </c>
      <c r="E8" s="90">
        <v>7700000</v>
      </c>
      <c r="F8" s="17" t="s">
        <v>498</v>
      </c>
    </row>
    <row r="9" spans="1:6" ht="15.75" thickBot="1">
      <c r="A9" s="341" t="s">
        <v>332</v>
      </c>
      <c r="B9" s="342" t="s">
        <v>333</v>
      </c>
      <c r="C9" s="343" t="s">
        <v>497</v>
      </c>
      <c r="D9" s="343">
        <v>2</v>
      </c>
      <c r="E9" s="343">
        <v>3</v>
      </c>
      <c r="F9" s="344">
        <v>15</v>
      </c>
    </row>
    <row r="10" spans="1:6" ht="30" customHeight="1" thickBot="1">
      <c r="A10" s="345" t="s">
        <v>425</v>
      </c>
      <c r="B10" s="342">
        <v>1</v>
      </c>
      <c r="C10" s="346"/>
      <c r="D10" s="346"/>
      <c r="E10" s="346"/>
      <c r="F10" s="347"/>
    </row>
    <row r="11" spans="1:6" ht="15.75" customHeight="1" thickBot="1">
      <c r="A11" s="345" t="s">
        <v>426</v>
      </c>
      <c r="B11" s="342">
        <v>2</v>
      </c>
      <c r="C11" s="346">
        <f>D11+F11+E11</f>
        <v>197290</v>
      </c>
      <c r="D11" s="346">
        <v>197290</v>
      </c>
      <c r="E11" s="346"/>
      <c r="F11" s="346"/>
    </row>
    <row r="12" spans="1:6" ht="15.75" thickBot="1">
      <c r="A12" s="345" t="s">
        <v>427</v>
      </c>
      <c r="B12" s="348">
        <v>3</v>
      </c>
      <c r="C12" s="346">
        <f>D12+F12+E12</f>
        <v>343024540</v>
      </c>
      <c r="D12" s="346">
        <v>197290</v>
      </c>
      <c r="E12" s="346">
        <v>342827250</v>
      </c>
      <c r="F12" s="346"/>
    </row>
    <row r="13" spans="1:6" s="296" customFormat="1" ht="30.75" customHeight="1" thickBot="1">
      <c r="A13" s="349" t="s">
        <v>428</v>
      </c>
      <c r="B13" s="350">
        <v>4</v>
      </c>
      <c r="C13" s="351">
        <f>C11-C12</f>
        <v>-342827250</v>
      </c>
      <c r="D13" s="351">
        <f>D11-D12</f>
        <v>0</v>
      </c>
      <c r="E13" s="351">
        <f>E11-E12</f>
        <v>-342827250</v>
      </c>
      <c r="F13" s="351">
        <f>F11-F12</f>
        <v>0</v>
      </c>
    </row>
    <row r="14" spans="1:6" ht="27" customHeight="1" thickBot="1">
      <c r="A14" s="345" t="s">
        <v>429</v>
      </c>
      <c r="B14" s="348">
        <v>5</v>
      </c>
      <c r="C14" s="346"/>
      <c r="D14" s="346"/>
      <c r="E14" s="346"/>
      <c r="F14" s="347"/>
    </row>
    <row r="15" spans="1:6" ht="14.25" customHeight="1" thickBot="1">
      <c r="A15" s="345" t="s">
        <v>430</v>
      </c>
      <c r="B15" s="348">
        <v>6</v>
      </c>
      <c r="C15" s="346">
        <f>D15+F15</f>
        <v>0</v>
      </c>
      <c r="D15" s="346"/>
      <c r="E15" s="346"/>
      <c r="F15" s="347"/>
    </row>
    <row r="16" spans="1:6" ht="15.75" thickBot="1">
      <c r="A16" s="345" t="s">
        <v>427</v>
      </c>
      <c r="B16" s="348">
        <v>7</v>
      </c>
      <c r="C16" s="346">
        <f>D16+F16</f>
        <v>0</v>
      </c>
      <c r="D16" s="346"/>
      <c r="E16" s="346"/>
      <c r="F16" s="347"/>
    </row>
    <row r="17" spans="1:6" s="296" customFormat="1" ht="27.75" customHeight="1" thickBot="1">
      <c r="A17" s="349" t="s">
        <v>431</v>
      </c>
      <c r="B17" s="350">
        <v>8</v>
      </c>
      <c r="C17" s="351">
        <f>C15-C16</f>
        <v>0</v>
      </c>
      <c r="D17" s="351">
        <f>D15-D16</f>
        <v>0</v>
      </c>
      <c r="E17" s="351">
        <f>E15-E16</f>
        <v>0</v>
      </c>
      <c r="F17" s="351">
        <f>F15-F16</f>
        <v>0</v>
      </c>
    </row>
    <row r="18" spans="1:6" ht="29.25" customHeight="1" thickBot="1">
      <c r="A18" s="345" t="s">
        <v>432</v>
      </c>
      <c r="B18" s="348">
        <v>9</v>
      </c>
      <c r="C18" s="346"/>
      <c r="D18" s="346"/>
      <c r="E18" s="346"/>
      <c r="F18" s="347"/>
    </row>
    <row r="19" spans="1:6" ht="13.5" customHeight="1" thickBot="1">
      <c r="A19" s="345" t="s">
        <v>430</v>
      </c>
      <c r="B19" s="348">
        <v>10</v>
      </c>
      <c r="C19" s="346">
        <f>D19+F19</f>
        <v>0</v>
      </c>
      <c r="D19" s="346"/>
      <c r="E19" s="346"/>
      <c r="F19" s="347"/>
    </row>
    <row r="20" spans="1:6" ht="15.75" thickBot="1">
      <c r="A20" s="345" t="s">
        <v>427</v>
      </c>
      <c r="B20" s="348">
        <v>11</v>
      </c>
      <c r="C20" s="346">
        <f>D20+F20</f>
        <v>0</v>
      </c>
      <c r="D20" s="346"/>
      <c r="E20" s="346"/>
      <c r="F20" s="347"/>
    </row>
    <row r="21" spans="1:6" s="296" customFormat="1" ht="27" customHeight="1" thickBot="1">
      <c r="A21" s="349" t="s">
        <v>433</v>
      </c>
      <c r="B21" s="350">
        <v>12</v>
      </c>
      <c r="C21" s="351">
        <f>C19-C20</f>
        <v>0</v>
      </c>
      <c r="D21" s="351">
        <f>D19-D20</f>
        <v>0</v>
      </c>
      <c r="E21" s="351">
        <f>E19-E20</f>
        <v>0</v>
      </c>
      <c r="F21" s="351">
        <f>F19-F20</f>
        <v>0</v>
      </c>
    </row>
    <row r="22" spans="1:6" s="296" customFormat="1" ht="53.25" customHeight="1" thickBot="1">
      <c r="A22" s="349" t="s">
        <v>504</v>
      </c>
      <c r="B22" s="350">
        <v>13</v>
      </c>
      <c r="C22" s="351">
        <f>C13+C17+C21</f>
        <v>-342827250</v>
      </c>
      <c r="D22" s="351">
        <f>D13+D17+D21</f>
        <v>0</v>
      </c>
      <c r="E22" s="351">
        <f>E13+E17+E21</f>
        <v>-342827250</v>
      </c>
      <c r="F22" s="351">
        <f>F13+F17+F21</f>
        <v>0</v>
      </c>
    </row>
    <row r="23" spans="1:6" ht="39" customHeight="1" thickBot="1">
      <c r="A23" s="345" t="s">
        <v>434</v>
      </c>
      <c r="B23" s="348">
        <v>14</v>
      </c>
      <c r="C23" s="351">
        <f>D23+E23+F23</f>
        <v>0</v>
      </c>
      <c r="D23" s="346"/>
      <c r="E23" s="346"/>
      <c r="F23" s="346"/>
    </row>
    <row r="24" spans="1:6" ht="30.75" thickBot="1">
      <c r="A24" s="345" t="s">
        <v>974</v>
      </c>
      <c r="B24" s="352" t="s">
        <v>1090</v>
      </c>
      <c r="C24" s="353" t="s">
        <v>331</v>
      </c>
      <c r="D24" s="353" t="s">
        <v>331</v>
      </c>
      <c r="E24" s="353" t="s">
        <v>331</v>
      </c>
      <c r="F24" s="353" t="s">
        <v>331</v>
      </c>
    </row>
    <row r="25" spans="1:6" ht="75.75" thickBot="1">
      <c r="A25" s="345" t="s">
        <v>1091</v>
      </c>
      <c r="B25" s="348" t="s">
        <v>1088</v>
      </c>
      <c r="C25" s="353" t="s">
        <v>331</v>
      </c>
      <c r="D25" s="353" t="s">
        <v>331</v>
      </c>
      <c r="E25" s="353" t="s">
        <v>331</v>
      </c>
      <c r="F25" s="353" t="s">
        <v>331</v>
      </c>
    </row>
    <row r="26" spans="1:6" ht="30.75" thickBot="1">
      <c r="A26" s="345" t="s">
        <v>975</v>
      </c>
      <c r="B26" s="348" t="s">
        <v>1089</v>
      </c>
      <c r="C26" s="353" t="s">
        <v>331</v>
      </c>
      <c r="D26" s="353" t="s">
        <v>331</v>
      </c>
      <c r="E26" s="353" t="s">
        <v>331</v>
      </c>
      <c r="F26" s="353" t="s">
        <v>331</v>
      </c>
    </row>
    <row r="27" spans="1:9" s="296" customFormat="1" ht="60.75" thickBot="1">
      <c r="A27" s="354" t="s">
        <v>976</v>
      </c>
      <c r="B27" s="350">
        <v>15</v>
      </c>
      <c r="C27" s="351">
        <f>C23+C22</f>
        <v>-342827250</v>
      </c>
      <c r="D27" s="351">
        <f>D23+D22</f>
        <v>0</v>
      </c>
      <c r="E27" s="351">
        <f>E23+E22</f>
        <v>-342827250</v>
      </c>
      <c r="F27" s="351">
        <f>F23+F22</f>
        <v>0</v>
      </c>
      <c r="I27" s="355"/>
    </row>
    <row r="28" spans="1:6" s="297" customFormat="1" ht="13.5" customHeight="1">
      <c r="A28" s="658"/>
      <c r="B28" s="658"/>
      <c r="C28" s="658"/>
      <c r="D28" s="658"/>
      <c r="E28" s="658"/>
      <c r="F28" s="658"/>
    </row>
    <row r="29" spans="1:6" s="297" customFormat="1" ht="12.75" customHeight="1">
      <c r="A29" s="656"/>
      <c r="B29" s="657"/>
      <c r="C29" s="657"/>
      <c r="D29" s="657"/>
      <c r="E29" s="657"/>
      <c r="F29" s="657"/>
    </row>
    <row r="30" spans="1:6" ht="17.25" customHeight="1">
      <c r="A30" s="356"/>
      <c r="B30" s="356"/>
      <c r="C30" s="357"/>
      <c r="D30" s="357"/>
      <c r="E30" s="357"/>
      <c r="F30" s="357"/>
    </row>
    <row r="31" spans="1:6" ht="15" customHeight="1">
      <c r="A31" s="301" t="s">
        <v>1190</v>
      </c>
      <c r="B31" s="301"/>
      <c r="C31" s="645"/>
      <c r="D31" s="645"/>
      <c r="E31" s="645" t="s">
        <v>1162</v>
      </c>
      <c r="F31" s="645"/>
    </row>
    <row r="32" spans="1:6" ht="15">
      <c r="A32" s="301" t="s">
        <v>1155</v>
      </c>
      <c r="B32" s="301"/>
      <c r="C32" s="646"/>
      <c r="D32" s="646"/>
      <c r="E32" s="646" t="s">
        <v>1156</v>
      </c>
      <c r="F32" s="646"/>
    </row>
    <row r="33" spans="1:6" ht="15">
      <c r="A33" s="301"/>
      <c r="B33" s="302"/>
      <c r="C33" s="646"/>
      <c r="D33" s="646"/>
      <c r="E33" s="646"/>
      <c r="F33" s="646"/>
    </row>
    <row r="34" spans="1:6" ht="15">
      <c r="A34" s="301"/>
      <c r="B34" s="302"/>
      <c r="C34" s="239"/>
      <c r="D34" s="239"/>
      <c r="E34" s="239"/>
      <c r="F34" s="239"/>
    </row>
    <row r="35" spans="1:6" ht="15">
      <c r="A35" s="301"/>
      <c r="B35" s="302"/>
      <c r="C35" s="239"/>
      <c r="D35" s="239"/>
      <c r="E35" s="239"/>
      <c r="F35" s="239"/>
    </row>
    <row r="36" spans="1:6" ht="15">
      <c r="A36" s="301"/>
      <c r="B36" s="302"/>
      <c r="C36" s="645"/>
      <c r="D36" s="645"/>
      <c r="E36" s="645" t="s">
        <v>1157</v>
      </c>
      <c r="F36" s="645"/>
    </row>
    <row r="37" spans="1:6" ht="15">
      <c r="A37" s="301"/>
      <c r="B37" s="302"/>
      <c r="C37" s="646"/>
      <c r="D37" s="646"/>
      <c r="E37" s="646" t="s">
        <v>1158</v>
      </c>
      <c r="F37" s="646"/>
    </row>
    <row r="38" spans="1:6" ht="18" customHeight="1">
      <c r="A38" s="358"/>
      <c r="B38" s="358"/>
      <c r="C38" s="358"/>
      <c r="D38" s="358"/>
      <c r="E38" s="358"/>
      <c r="F38" s="3"/>
    </row>
    <row r="39" spans="1:6" ht="15" customHeight="1">
      <c r="A39" s="358"/>
      <c r="B39" s="358"/>
      <c r="C39" s="358"/>
      <c r="D39" s="358"/>
      <c r="E39" s="358"/>
      <c r="F39" s="3"/>
    </row>
  </sheetData>
  <sheetProtection/>
  <mergeCells count="16">
    <mergeCell ref="A29:F29"/>
    <mergeCell ref="A28:F28"/>
    <mergeCell ref="A4:F4"/>
    <mergeCell ref="C31:D31"/>
    <mergeCell ref="C32:D32"/>
    <mergeCell ref="C33:D33"/>
    <mergeCell ref="A1:B1"/>
    <mergeCell ref="C36:D36"/>
    <mergeCell ref="C37:D37"/>
    <mergeCell ref="E36:F36"/>
    <mergeCell ref="E37:F37"/>
    <mergeCell ref="E31:F31"/>
    <mergeCell ref="E32:F32"/>
    <mergeCell ref="A2:B2"/>
    <mergeCell ref="A3:F3"/>
    <mergeCell ref="E33:F33"/>
  </mergeCells>
  <printOptions horizontalCentered="1"/>
  <pageMargins left="0.2755905511811024" right="0.1968503937007874" top="0.275590551181102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pane xSplit="4" ySplit="9" topLeftCell="E10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H13" sqref="H13"/>
    </sheetView>
  </sheetViews>
  <sheetFormatPr defaultColWidth="8.8515625" defaultRowHeight="12.75"/>
  <cols>
    <col min="1" max="1" width="2.421875" style="290" customWidth="1"/>
    <col min="2" max="2" width="38.8515625" style="290" customWidth="1"/>
    <col min="3" max="3" width="8.421875" style="290" customWidth="1"/>
    <col min="4" max="4" width="13.00390625" style="334" customWidth="1"/>
    <col min="5" max="5" width="11.7109375" style="334" customWidth="1"/>
    <col min="6" max="6" width="14.7109375" style="334" customWidth="1"/>
    <col min="7" max="7" width="12.7109375" style="334" customWidth="1"/>
    <col min="8" max="8" width="13.57421875" style="334" customWidth="1"/>
    <col min="9" max="16384" width="8.8515625" style="290" customWidth="1"/>
  </cols>
  <sheetData>
    <row r="1" spans="1:8" ht="19.5" customHeight="1">
      <c r="A1" s="641" t="s">
        <v>1171</v>
      </c>
      <c r="B1" s="642"/>
      <c r="C1" s="1"/>
      <c r="D1" s="1"/>
      <c r="E1" s="1"/>
      <c r="F1" s="1"/>
      <c r="G1" s="1"/>
      <c r="H1" s="339" t="s">
        <v>435</v>
      </c>
    </row>
    <row r="2" spans="1:8" ht="19.5" customHeight="1">
      <c r="A2" s="641" t="s">
        <v>1172</v>
      </c>
      <c r="B2" s="642"/>
      <c r="C2" s="89"/>
      <c r="D2" s="89"/>
      <c r="E2" s="1"/>
      <c r="F2" s="1"/>
      <c r="G2" s="1"/>
      <c r="H2" s="290"/>
    </row>
    <row r="3" spans="1:8" ht="19.5" customHeight="1">
      <c r="A3" s="89"/>
      <c r="B3" s="89"/>
      <c r="C3" s="89"/>
      <c r="D3" s="89"/>
      <c r="E3" s="1"/>
      <c r="F3" s="1"/>
      <c r="G3" s="1"/>
      <c r="H3" s="290"/>
    </row>
    <row r="4" spans="1:7" ht="19.5" customHeight="1">
      <c r="A4" s="655" t="s">
        <v>1191</v>
      </c>
      <c r="B4" s="655"/>
      <c r="C4" s="655"/>
      <c r="D4" s="655"/>
      <c r="E4" s="655"/>
      <c r="F4" s="655"/>
      <c r="G4" s="655"/>
    </row>
    <row r="5" spans="1:7" ht="19.5" customHeight="1">
      <c r="A5" s="655" t="s">
        <v>1192</v>
      </c>
      <c r="B5" s="655"/>
      <c r="C5" s="655"/>
      <c r="D5" s="655"/>
      <c r="E5" s="655"/>
      <c r="F5" s="655"/>
      <c r="G5" s="655"/>
    </row>
    <row r="6" ht="15">
      <c r="A6" s="289"/>
    </row>
    <row r="7" spans="1:8" s="292" customFormat="1" ht="26.25" customHeight="1" thickBot="1">
      <c r="A7" s="83"/>
      <c r="B7" s="292" t="s">
        <v>436</v>
      </c>
      <c r="D7" s="339"/>
      <c r="E7" s="339"/>
      <c r="F7" s="339"/>
      <c r="G7" s="339"/>
      <c r="H7" s="339" t="s">
        <v>362</v>
      </c>
    </row>
    <row r="8" spans="1:8" ht="44.25" customHeight="1" thickBot="1">
      <c r="A8" s="289"/>
      <c r="B8" s="22" t="s">
        <v>424</v>
      </c>
      <c r="C8" s="359" t="s">
        <v>361</v>
      </c>
      <c r="D8" s="21"/>
      <c r="E8" s="381">
        <v>5310402</v>
      </c>
      <c r="F8" s="381">
        <v>5120102</v>
      </c>
      <c r="G8" s="381">
        <v>5120402</v>
      </c>
      <c r="H8" s="382" t="s">
        <v>444</v>
      </c>
    </row>
    <row r="9" spans="1:8" ht="15.75" thickBot="1">
      <c r="A9" s="289"/>
      <c r="B9" s="360" t="s">
        <v>332</v>
      </c>
      <c r="C9" s="361" t="s">
        <v>333</v>
      </c>
      <c r="D9" s="362" t="s">
        <v>944</v>
      </c>
      <c r="E9" s="362">
        <v>2</v>
      </c>
      <c r="F9" s="362">
        <v>3</v>
      </c>
      <c r="G9" s="362">
        <v>4</v>
      </c>
      <c r="H9" s="363" t="s">
        <v>36</v>
      </c>
    </row>
    <row r="10" spans="1:8" ht="42.75" customHeight="1">
      <c r="A10" s="289"/>
      <c r="B10" s="364" t="s">
        <v>425</v>
      </c>
      <c r="C10" s="365" t="s">
        <v>343</v>
      </c>
      <c r="D10" s="366"/>
      <c r="E10" s="367"/>
      <c r="F10" s="367"/>
      <c r="G10" s="367"/>
      <c r="H10" s="368"/>
    </row>
    <row r="11" spans="1:8" ht="27.75" customHeight="1">
      <c r="A11" s="289"/>
      <c r="B11" s="364" t="s">
        <v>426</v>
      </c>
      <c r="C11" s="365" t="s">
        <v>344</v>
      </c>
      <c r="D11" s="311">
        <f aca="true" t="shared" si="0" ref="D11:D16">E11+F11+G11</f>
        <v>193126</v>
      </c>
      <c r="E11" s="311"/>
      <c r="F11" s="311">
        <v>96566</v>
      </c>
      <c r="G11" s="311">
        <v>96560</v>
      </c>
      <c r="H11" s="312">
        <f>F11+G11</f>
        <v>193126</v>
      </c>
    </row>
    <row r="12" spans="1:8" ht="27.75" customHeight="1">
      <c r="A12" s="289"/>
      <c r="B12" s="364" t="s">
        <v>427</v>
      </c>
      <c r="C12" s="365" t="s">
        <v>345</v>
      </c>
      <c r="D12" s="311">
        <f t="shared" si="0"/>
        <v>193126</v>
      </c>
      <c r="E12" s="311"/>
      <c r="F12" s="311">
        <v>96566</v>
      </c>
      <c r="G12" s="311">
        <v>96560</v>
      </c>
      <c r="H12" s="312">
        <f>F12+G12</f>
        <v>193126</v>
      </c>
    </row>
    <row r="13" spans="1:9" s="296" customFormat="1" ht="32.25" customHeight="1">
      <c r="A13" s="369"/>
      <c r="B13" s="370" t="s">
        <v>977</v>
      </c>
      <c r="C13" s="371" t="s">
        <v>346</v>
      </c>
      <c r="D13" s="372">
        <f>D11-D12</f>
        <v>0</v>
      </c>
      <c r="E13" s="372">
        <f>E11-E12</f>
        <v>0</v>
      </c>
      <c r="F13" s="372">
        <f>F11-F12</f>
        <v>0</v>
      </c>
      <c r="G13" s="372">
        <f>G11-G12</f>
        <v>0</v>
      </c>
      <c r="H13" s="373">
        <f>H11-H12</f>
        <v>0</v>
      </c>
      <c r="I13" s="290"/>
    </row>
    <row r="14" spans="1:8" ht="40.5" customHeight="1">
      <c r="A14" s="289"/>
      <c r="B14" s="364" t="s">
        <v>429</v>
      </c>
      <c r="C14" s="365" t="s">
        <v>347</v>
      </c>
      <c r="D14" s="311"/>
      <c r="E14" s="311"/>
      <c r="F14" s="311"/>
      <c r="G14" s="311"/>
      <c r="H14" s="312"/>
    </row>
    <row r="15" spans="1:8" ht="15">
      <c r="A15" s="289"/>
      <c r="B15" s="364" t="s">
        <v>430</v>
      </c>
      <c r="C15" s="365" t="s">
        <v>348</v>
      </c>
      <c r="D15" s="311">
        <f t="shared" si="0"/>
        <v>0</v>
      </c>
      <c r="E15" s="311"/>
      <c r="F15" s="311"/>
      <c r="G15" s="311"/>
      <c r="H15" s="312">
        <f>F15+G15</f>
        <v>0</v>
      </c>
    </row>
    <row r="16" spans="1:8" ht="15">
      <c r="A16" s="289"/>
      <c r="B16" s="364" t="s">
        <v>427</v>
      </c>
      <c r="C16" s="365" t="s">
        <v>349</v>
      </c>
      <c r="D16" s="311">
        <f t="shared" si="0"/>
        <v>0</v>
      </c>
      <c r="E16" s="311"/>
      <c r="F16" s="311"/>
      <c r="G16" s="311"/>
      <c r="H16" s="312">
        <f>F16+G16</f>
        <v>0</v>
      </c>
    </row>
    <row r="17" spans="1:9" s="296" customFormat="1" ht="32.25" customHeight="1">
      <c r="A17" s="369"/>
      <c r="B17" s="370" t="s">
        <v>978</v>
      </c>
      <c r="C17" s="371" t="s">
        <v>350</v>
      </c>
      <c r="D17" s="372">
        <f>D15-D16</f>
        <v>0</v>
      </c>
      <c r="E17" s="372">
        <f>E15-E16</f>
        <v>0</v>
      </c>
      <c r="F17" s="372">
        <f>F15-F16</f>
        <v>0</v>
      </c>
      <c r="G17" s="372">
        <f>G15-G16</f>
        <v>0</v>
      </c>
      <c r="H17" s="373">
        <f>H15-H16</f>
        <v>0</v>
      </c>
      <c r="I17" s="290"/>
    </row>
    <row r="18" spans="1:8" ht="37.5" customHeight="1">
      <c r="A18" s="289"/>
      <c r="B18" s="364" t="s">
        <v>432</v>
      </c>
      <c r="C18" s="365" t="s">
        <v>353</v>
      </c>
      <c r="D18" s="311"/>
      <c r="E18" s="311"/>
      <c r="F18" s="311"/>
      <c r="G18" s="311"/>
      <c r="H18" s="312"/>
    </row>
    <row r="19" spans="1:8" ht="15">
      <c r="A19" s="289"/>
      <c r="B19" s="364" t="s">
        <v>430</v>
      </c>
      <c r="C19" s="374">
        <v>10</v>
      </c>
      <c r="D19" s="311">
        <f>E19+F19+G19</f>
        <v>0</v>
      </c>
      <c r="E19" s="311"/>
      <c r="F19" s="311"/>
      <c r="G19" s="311"/>
      <c r="H19" s="312">
        <f>F19+G19</f>
        <v>0</v>
      </c>
    </row>
    <row r="20" spans="1:8" ht="15">
      <c r="A20" s="289"/>
      <c r="B20" s="364" t="s">
        <v>427</v>
      </c>
      <c r="C20" s="374">
        <v>11</v>
      </c>
      <c r="D20" s="311">
        <f>E20+F20+G20</f>
        <v>0</v>
      </c>
      <c r="E20" s="311"/>
      <c r="F20" s="311"/>
      <c r="G20" s="311"/>
      <c r="H20" s="312">
        <f>F20+G20</f>
        <v>0</v>
      </c>
    </row>
    <row r="21" spans="1:9" s="296" customFormat="1" ht="33" customHeight="1">
      <c r="A21" s="369"/>
      <c r="B21" s="370" t="s">
        <v>433</v>
      </c>
      <c r="C21" s="375">
        <v>12</v>
      </c>
      <c r="D21" s="372">
        <f>D19-D20</f>
        <v>0</v>
      </c>
      <c r="E21" s="372">
        <f>E19-E20</f>
        <v>0</v>
      </c>
      <c r="F21" s="372">
        <f>F19-F20</f>
        <v>0</v>
      </c>
      <c r="G21" s="372">
        <f>G19-G20</f>
        <v>0</v>
      </c>
      <c r="H21" s="373">
        <f>H19-H20</f>
        <v>0</v>
      </c>
      <c r="I21" s="290"/>
    </row>
    <row r="22" spans="1:9" s="296" customFormat="1" ht="45">
      <c r="A22" s="369"/>
      <c r="B22" s="370" t="s">
        <v>979</v>
      </c>
      <c r="C22" s="375">
        <v>13</v>
      </c>
      <c r="D22" s="372">
        <f>D13+D17+D21</f>
        <v>0</v>
      </c>
      <c r="E22" s="372">
        <f>E13+E17+E21</f>
        <v>0</v>
      </c>
      <c r="F22" s="372">
        <f>F13+F17+F21</f>
        <v>0</v>
      </c>
      <c r="G22" s="372">
        <f>G13+G17+G21</f>
        <v>0</v>
      </c>
      <c r="H22" s="373">
        <f>H13+H17+H21</f>
        <v>0</v>
      </c>
      <c r="I22" s="290"/>
    </row>
    <row r="23" spans="1:8" ht="39.75" customHeight="1">
      <c r="A23" s="289"/>
      <c r="B23" s="364" t="s">
        <v>437</v>
      </c>
      <c r="C23" s="374">
        <v>14</v>
      </c>
      <c r="D23" s="311">
        <f>E23+F23+G23</f>
        <v>0</v>
      </c>
      <c r="E23" s="311"/>
      <c r="F23" s="311"/>
      <c r="G23" s="311"/>
      <c r="H23" s="312">
        <f>F23+G23</f>
        <v>0</v>
      </c>
    </row>
    <row r="24" spans="1:8" ht="17.25" customHeight="1">
      <c r="A24" s="289"/>
      <c r="B24" s="364" t="s">
        <v>438</v>
      </c>
      <c r="C24" s="374">
        <v>15</v>
      </c>
      <c r="D24" s="311">
        <f>E24+F24+G24</f>
        <v>0</v>
      </c>
      <c r="E24" s="311"/>
      <c r="F24" s="311"/>
      <c r="G24" s="311"/>
      <c r="H24" s="312">
        <f>F24+G24</f>
        <v>0</v>
      </c>
    </row>
    <row r="25" spans="1:8" ht="15">
      <c r="A25" s="289"/>
      <c r="B25" s="364" t="s">
        <v>439</v>
      </c>
      <c r="C25" s="374">
        <v>16</v>
      </c>
      <c r="D25" s="367">
        <f>E25+F25+G25</f>
        <v>0</v>
      </c>
      <c r="E25" s="311"/>
      <c r="F25" s="311"/>
      <c r="G25" s="311"/>
      <c r="H25" s="312">
        <f>F25+G25</f>
        <v>0</v>
      </c>
    </row>
    <row r="26" spans="1:9" s="296" customFormat="1" ht="45.75" customHeight="1" thickBot="1">
      <c r="A26" s="369"/>
      <c r="B26" s="376" t="s">
        <v>980</v>
      </c>
      <c r="C26" s="377">
        <v>17</v>
      </c>
      <c r="D26" s="378">
        <f>D22+D23+D24-D25</f>
        <v>0</v>
      </c>
      <c r="E26" s="378">
        <f>E22+E23+E24-E25</f>
        <v>0</v>
      </c>
      <c r="F26" s="378">
        <f>F22+F23+F24-F25</f>
        <v>0</v>
      </c>
      <c r="G26" s="378">
        <f>G22+G23+G24-G25</f>
        <v>0</v>
      </c>
      <c r="H26" s="379">
        <f>H22+H23+H24-H25</f>
        <v>0</v>
      </c>
      <c r="I26" s="290"/>
    </row>
    <row r="27" spans="1:7" ht="15">
      <c r="A27" s="289"/>
      <c r="B27" s="659" t="s">
        <v>495</v>
      </c>
      <c r="C27" s="660"/>
      <c r="D27" s="660"/>
      <c r="E27" s="660"/>
      <c r="F27" s="660"/>
      <c r="G27" s="660"/>
    </row>
    <row r="28" spans="2:8" s="289" customFormat="1" ht="15">
      <c r="B28" s="661" t="s">
        <v>440</v>
      </c>
      <c r="C28" s="661"/>
      <c r="D28" s="661"/>
      <c r="E28" s="661"/>
      <c r="F28" s="661"/>
      <c r="G28" s="661"/>
      <c r="H28" s="304"/>
    </row>
    <row r="29" spans="2:8" s="289" customFormat="1" ht="15">
      <c r="B29" s="661" t="s">
        <v>441</v>
      </c>
      <c r="C29" s="661"/>
      <c r="D29" s="661"/>
      <c r="E29" s="661"/>
      <c r="F29" s="661"/>
      <c r="G29" s="661"/>
      <c r="H29" s="304"/>
    </row>
    <row r="30" spans="2:8" s="289" customFormat="1" ht="19.5" customHeight="1">
      <c r="B30" s="661" t="s">
        <v>442</v>
      </c>
      <c r="C30" s="661"/>
      <c r="D30" s="661"/>
      <c r="E30" s="661"/>
      <c r="F30" s="661"/>
      <c r="G30" s="661"/>
      <c r="H30" s="304"/>
    </row>
    <row r="31" spans="1:8" ht="15">
      <c r="A31" s="297"/>
      <c r="B31" s="297"/>
      <c r="C31" s="297"/>
      <c r="D31" s="297"/>
      <c r="E31" s="297"/>
      <c r="G31" s="648"/>
      <c r="H31" s="648"/>
    </row>
    <row r="32" spans="1:8" ht="15">
      <c r="A32" s="297"/>
      <c r="B32" s="337"/>
      <c r="E32" s="281"/>
      <c r="F32" s="281"/>
      <c r="G32" s="648"/>
      <c r="H32" s="648"/>
    </row>
    <row r="33" spans="1:7" ht="15" customHeight="1">
      <c r="A33" s="297"/>
      <c r="B33" s="301" t="s">
        <v>1161</v>
      </c>
      <c r="C33" s="301"/>
      <c r="D33" s="645"/>
      <c r="E33" s="645"/>
      <c r="F33" s="645" t="s">
        <v>1162</v>
      </c>
      <c r="G33" s="645"/>
    </row>
    <row r="34" spans="1:7" ht="15">
      <c r="A34" s="297"/>
      <c r="B34" s="301" t="s">
        <v>1155</v>
      </c>
      <c r="C34" s="301"/>
      <c r="D34" s="646"/>
      <c r="E34" s="646"/>
      <c r="F34" s="646" t="s">
        <v>1156</v>
      </c>
      <c r="G34" s="646"/>
    </row>
    <row r="35" spans="1:7" ht="15">
      <c r="A35" s="297"/>
      <c r="B35" s="301"/>
      <c r="C35" s="302"/>
      <c r="D35" s="646"/>
      <c r="E35" s="646"/>
      <c r="F35" s="646"/>
      <c r="G35" s="646"/>
    </row>
    <row r="36" spans="1:8" ht="15">
      <c r="A36" s="297"/>
      <c r="B36" s="301"/>
      <c r="C36" s="302"/>
      <c r="D36" s="239"/>
      <c r="E36" s="239"/>
      <c r="F36" s="239"/>
      <c r="G36" s="239"/>
      <c r="H36" s="3"/>
    </row>
    <row r="37" spans="1:8" ht="15">
      <c r="A37" s="297"/>
      <c r="B37" s="301"/>
      <c r="C37" s="302"/>
      <c r="D37" s="239"/>
      <c r="E37" s="239"/>
      <c r="F37" s="239"/>
      <c r="G37" s="239"/>
      <c r="H37" s="3"/>
    </row>
    <row r="38" spans="2:8" s="289" customFormat="1" ht="15">
      <c r="B38" s="301"/>
      <c r="C38" s="302"/>
      <c r="D38" s="645"/>
      <c r="E38" s="645"/>
      <c r="F38" s="645" t="s">
        <v>1157</v>
      </c>
      <c r="G38" s="645"/>
      <c r="H38" s="380"/>
    </row>
    <row r="39" spans="2:8" s="289" customFormat="1" ht="15">
      <c r="B39" s="301"/>
      <c r="C39" s="302"/>
      <c r="D39" s="646"/>
      <c r="E39" s="646"/>
      <c r="F39" s="646" t="s">
        <v>1158</v>
      </c>
      <c r="G39" s="646"/>
      <c r="H39" s="380"/>
    </row>
    <row r="40" ht="15">
      <c r="A40" s="289"/>
    </row>
    <row r="41" ht="15">
      <c r="A41" s="289"/>
    </row>
    <row r="42" spans="1:8" ht="15">
      <c r="A42" s="289"/>
      <c r="B42" s="289"/>
      <c r="C42" s="289"/>
      <c r="D42" s="304"/>
      <c r="E42" s="304"/>
      <c r="F42" s="304"/>
      <c r="G42" s="304"/>
      <c r="H42" s="304"/>
    </row>
    <row r="43" spans="1:8" ht="15">
      <c r="A43" s="289"/>
      <c r="B43" s="289"/>
      <c r="C43" s="289"/>
      <c r="D43" s="304"/>
      <c r="E43" s="304"/>
      <c r="F43" s="304"/>
      <c r="G43" s="304"/>
      <c r="H43" s="304"/>
    </row>
    <row r="44" spans="1:8" ht="15">
      <c r="A44" s="289"/>
      <c r="B44" s="289"/>
      <c r="C44" s="289"/>
      <c r="D44" s="304"/>
      <c r="E44" s="304"/>
      <c r="F44" s="304"/>
      <c r="G44" s="304"/>
      <c r="H44" s="304"/>
    </row>
    <row r="45" spans="1:8" ht="15">
      <c r="A45" s="289"/>
      <c r="B45" s="289"/>
      <c r="C45" s="289"/>
      <c r="D45" s="304"/>
      <c r="E45" s="304"/>
      <c r="F45" s="304"/>
      <c r="G45" s="304"/>
      <c r="H45" s="304"/>
    </row>
    <row r="46" spans="1:8" ht="15">
      <c r="A46" s="289"/>
      <c r="B46" s="289"/>
      <c r="C46" s="289"/>
      <c r="D46" s="304"/>
      <c r="E46" s="304"/>
      <c r="F46" s="304"/>
      <c r="G46" s="304"/>
      <c r="H46" s="304"/>
    </row>
    <row r="47" spans="1:8" ht="15">
      <c r="A47" s="289"/>
      <c r="B47" s="289"/>
      <c r="C47" s="289"/>
      <c r="D47" s="304"/>
      <c r="E47" s="304"/>
      <c r="F47" s="304"/>
      <c r="G47" s="304"/>
      <c r="H47" s="304"/>
    </row>
    <row r="48" spans="1:8" ht="15">
      <c r="A48" s="289"/>
      <c r="B48" s="289"/>
      <c r="C48" s="289"/>
      <c r="D48" s="304"/>
      <c r="E48" s="304"/>
      <c r="F48" s="304"/>
      <c r="G48" s="304"/>
      <c r="H48" s="304"/>
    </row>
    <row r="49" spans="1:8" ht="15">
      <c r="A49" s="289"/>
      <c r="B49" s="289"/>
      <c r="C49" s="289"/>
      <c r="D49" s="304"/>
      <c r="E49" s="304"/>
      <c r="F49" s="304"/>
      <c r="G49" s="304"/>
      <c r="H49" s="304"/>
    </row>
    <row r="50" spans="1:8" ht="15">
      <c r="A50" s="289"/>
      <c r="B50" s="289"/>
      <c r="C50" s="289"/>
      <c r="D50" s="304"/>
      <c r="E50" s="304"/>
      <c r="F50" s="304"/>
      <c r="G50" s="304"/>
      <c r="H50" s="304"/>
    </row>
    <row r="51" spans="1:8" ht="15">
      <c r="A51" s="289"/>
      <c r="B51" s="289"/>
      <c r="C51" s="289"/>
      <c r="D51" s="304"/>
      <c r="E51" s="304"/>
      <c r="F51" s="304"/>
      <c r="G51" s="304"/>
      <c r="H51" s="304"/>
    </row>
    <row r="52" spans="1:8" ht="15">
      <c r="A52" s="289"/>
      <c r="B52" s="289"/>
      <c r="C52" s="289"/>
      <c r="D52" s="304"/>
      <c r="E52" s="304"/>
      <c r="F52" s="304"/>
      <c r="G52" s="304"/>
      <c r="H52" s="304"/>
    </row>
    <row r="53" spans="1:8" ht="15">
      <c r="A53" s="289"/>
      <c r="B53" s="289"/>
      <c r="C53" s="289"/>
      <c r="D53" s="304"/>
      <c r="E53" s="304"/>
      <c r="F53" s="304"/>
      <c r="G53" s="304"/>
      <c r="H53" s="304"/>
    </row>
    <row r="54" spans="1:8" ht="15">
      <c r="A54" s="289"/>
      <c r="B54" s="289"/>
      <c r="C54" s="289"/>
      <c r="D54" s="304"/>
      <c r="E54" s="304"/>
      <c r="F54" s="304"/>
      <c r="G54" s="304"/>
      <c r="H54" s="304"/>
    </row>
    <row r="55" spans="1:8" ht="15">
      <c r="A55" s="289"/>
      <c r="B55" s="289"/>
      <c r="C55" s="289"/>
      <c r="D55" s="304"/>
      <c r="E55" s="304"/>
      <c r="F55" s="304"/>
      <c r="G55" s="304"/>
      <c r="H55" s="304"/>
    </row>
    <row r="56" spans="1:8" ht="15">
      <c r="A56" s="289"/>
      <c r="B56" s="289"/>
      <c r="C56" s="289"/>
      <c r="D56" s="304"/>
      <c r="E56" s="304"/>
      <c r="F56" s="304"/>
      <c r="G56" s="304"/>
      <c r="H56" s="304"/>
    </row>
    <row r="57" spans="1:8" ht="15">
      <c r="A57" s="289"/>
      <c r="B57" s="289"/>
      <c r="C57" s="289"/>
      <c r="D57" s="304"/>
      <c r="E57" s="304"/>
      <c r="F57" s="304"/>
      <c r="G57" s="304"/>
      <c r="H57" s="304"/>
    </row>
    <row r="58" spans="1:8" ht="15">
      <c r="A58" s="289"/>
      <c r="B58" s="289"/>
      <c r="C58" s="289"/>
      <c r="D58" s="304"/>
      <c r="E58" s="304"/>
      <c r="F58" s="304"/>
      <c r="G58" s="304"/>
      <c r="H58" s="304"/>
    </row>
    <row r="59" spans="1:8" ht="15">
      <c r="A59" s="289"/>
      <c r="B59" s="289"/>
      <c r="C59" s="289"/>
      <c r="D59" s="304"/>
      <c r="E59" s="304"/>
      <c r="F59" s="304"/>
      <c r="G59" s="304"/>
      <c r="H59" s="304"/>
    </row>
    <row r="60" spans="1:8" ht="15">
      <c r="A60" s="289"/>
      <c r="B60" s="289"/>
      <c r="C60" s="289"/>
      <c r="D60" s="304"/>
      <c r="E60" s="304"/>
      <c r="F60" s="304"/>
      <c r="G60" s="304"/>
      <c r="H60" s="304"/>
    </row>
    <row r="61" spans="1:8" ht="15">
      <c r="A61" s="289"/>
      <c r="B61" s="289"/>
      <c r="C61" s="289"/>
      <c r="D61" s="304"/>
      <c r="E61" s="304"/>
      <c r="F61" s="304"/>
      <c r="G61" s="304"/>
      <c r="H61" s="304"/>
    </row>
    <row r="62" spans="1:8" ht="15">
      <c r="A62" s="289"/>
      <c r="B62" s="289"/>
      <c r="C62" s="289"/>
      <c r="D62" s="304"/>
      <c r="E62" s="304"/>
      <c r="F62" s="304"/>
      <c r="G62" s="304"/>
      <c r="H62" s="304"/>
    </row>
    <row r="63" spans="1:8" ht="15">
      <c r="A63" s="289"/>
      <c r="B63" s="289"/>
      <c r="C63" s="289"/>
      <c r="D63" s="304"/>
      <c r="E63" s="304"/>
      <c r="F63" s="304"/>
      <c r="G63" s="304"/>
      <c r="H63" s="304"/>
    </row>
    <row r="64" spans="1:8" ht="15">
      <c r="A64" s="289"/>
      <c r="B64" s="289"/>
      <c r="C64" s="289"/>
      <c r="D64" s="304"/>
      <c r="E64" s="304"/>
      <c r="F64" s="304"/>
      <c r="G64" s="304"/>
      <c r="H64" s="304"/>
    </row>
    <row r="65" spans="1:8" ht="15">
      <c r="A65" s="289"/>
      <c r="B65" s="289"/>
      <c r="C65" s="289"/>
      <c r="D65" s="304"/>
      <c r="E65" s="304"/>
      <c r="F65" s="304"/>
      <c r="G65" s="304"/>
      <c r="H65" s="304"/>
    </row>
    <row r="66" spans="1:8" ht="15">
      <c r="A66" s="289"/>
      <c r="B66" s="289"/>
      <c r="C66" s="289"/>
      <c r="D66" s="304"/>
      <c r="E66" s="304"/>
      <c r="F66" s="304"/>
      <c r="G66" s="304"/>
      <c r="H66" s="304"/>
    </row>
    <row r="67" spans="1:8" ht="15">
      <c r="A67" s="289"/>
      <c r="B67" s="289"/>
      <c r="C67" s="289"/>
      <c r="D67" s="304"/>
      <c r="E67" s="304"/>
      <c r="F67" s="304"/>
      <c r="G67" s="304"/>
      <c r="H67" s="304"/>
    </row>
    <row r="68" spans="1:8" ht="15">
      <c r="A68" s="289"/>
      <c r="B68" s="289"/>
      <c r="C68" s="289"/>
      <c r="D68" s="304"/>
      <c r="E68" s="304"/>
      <c r="F68" s="304"/>
      <c r="G68" s="304"/>
      <c r="H68" s="304"/>
    </row>
    <row r="69" spans="1:8" ht="15">
      <c r="A69" s="289"/>
      <c r="B69" s="289"/>
      <c r="C69" s="289"/>
      <c r="D69" s="304"/>
      <c r="E69" s="304"/>
      <c r="F69" s="304"/>
      <c r="G69" s="304"/>
      <c r="H69" s="304"/>
    </row>
    <row r="70" spans="1:8" ht="15">
      <c r="A70" s="289"/>
      <c r="B70" s="289"/>
      <c r="C70" s="289"/>
      <c r="D70" s="304"/>
      <c r="E70" s="304"/>
      <c r="F70" s="304"/>
      <c r="G70" s="304"/>
      <c r="H70" s="304"/>
    </row>
    <row r="71" spans="1:8" ht="15">
      <c r="A71" s="289"/>
      <c r="B71" s="289"/>
      <c r="C71" s="289"/>
      <c r="D71" s="304"/>
      <c r="E71" s="304"/>
      <c r="F71" s="304"/>
      <c r="G71" s="304"/>
      <c r="H71" s="304"/>
    </row>
    <row r="72" spans="1:8" ht="15">
      <c r="A72" s="289"/>
      <c r="B72" s="289"/>
      <c r="C72" s="289"/>
      <c r="D72" s="304"/>
      <c r="E72" s="304"/>
      <c r="F72" s="304"/>
      <c r="G72" s="304"/>
      <c r="H72" s="304"/>
    </row>
    <row r="73" spans="1:8" ht="15">
      <c r="A73" s="289"/>
      <c r="B73" s="289"/>
      <c r="C73" s="289"/>
      <c r="D73" s="304"/>
      <c r="E73" s="304"/>
      <c r="F73" s="304"/>
      <c r="G73" s="304"/>
      <c r="H73" s="304"/>
    </row>
    <row r="74" spans="1:8" ht="15">
      <c r="A74" s="289"/>
      <c r="B74" s="289"/>
      <c r="C74" s="289"/>
      <c r="D74" s="304"/>
      <c r="E74" s="304"/>
      <c r="F74" s="304"/>
      <c r="G74" s="304"/>
      <c r="H74" s="304"/>
    </row>
    <row r="75" spans="1:8" ht="15">
      <c r="A75" s="289"/>
      <c r="B75" s="289"/>
      <c r="C75" s="289"/>
      <c r="D75" s="304"/>
      <c r="E75" s="304"/>
      <c r="F75" s="304"/>
      <c r="G75" s="304"/>
      <c r="H75" s="304"/>
    </row>
    <row r="76" spans="1:8" ht="15">
      <c r="A76" s="289"/>
      <c r="B76" s="289"/>
      <c r="C76" s="289"/>
      <c r="D76" s="304"/>
      <c r="E76" s="304"/>
      <c r="F76" s="304"/>
      <c r="G76" s="304"/>
      <c r="H76" s="304"/>
    </row>
    <row r="77" spans="1:8" ht="15">
      <c r="A77" s="289"/>
      <c r="B77" s="289"/>
      <c r="C77" s="289"/>
      <c r="D77" s="304"/>
      <c r="E77" s="304"/>
      <c r="F77" s="304"/>
      <c r="G77" s="304"/>
      <c r="H77" s="304"/>
    </row>
    <row r="78" spans="1:8" ht="15">
      <c r="A78" s="289"/>
      <c r="B78" s="289"/>
      <c r="C78" s="289"/>
      <c r="D78" s="304"/>
      <c r="E78" s="304"/>
      <c r="F78" s="304"/>
      <c r="G78" s="304"/>
      <c r="H78" s="304"/>
    </row>
    <row r="79" spans="1:8" ht="15">
      <c r="A79" s="289"/>
      <c r="B79" s="289"/>
      <c r="C79" s="289"/>
      <c r="D79" s="304"/>
      <c r="E79" s="304"/>
      <c r="F79" s="304"/>
      <c r="G79" s="304"/>
      <c r="H79" s="304"/>
    </row>
    <row r="80" spans="1:8" ht="15">
      <c r="A80" s="289"/>
      <c r="B80" s="289"/>
      <c r="C80" s="289"/>
      <c r="D80" s="304"/>
      <c r="E80" s="304"/>
      <c r="F80" s="304"/>
      <c r="G80" s="304"/>
      <c r="H80" s="304"/>
    </row>
    <row r="81" spans="1:8" ht="15">
      <c r="A81" s="289"/>
      <c r="B81" s="289"/>
      <c r="C81" s="289"/>
      <c r="D81" s="304"/>
      <c r="E81" s="304"/>
      <c r="F81" s="304"/>
      <c r="G81" s="304"/>
      <c r="H81" s="304"/>
    </row>
    <row r="82" spans="1:8" ht="15">
      <c r="A82" s="289"/>
      <c r="B82" s="289"/>
      <c r="C82" s="289"/>
      <c r="D82" s="304"/>
      <c r="E82" s="304"/>
      <c r="F82" s="304"/>
      <c r="G82" s="304"/>
      <c r="H82" s="304"/>
    </row>
    <row r="83" spans="1:8" ht="15">
      <c r="A83" s="289"/>
      <c r="B83" s="289"/>
      <c r="C83" s="289"/>
      <c r="D83" s="304"/>
      <c r="E83" s="304"/>
      <c r="F83" s="304"/>
      <c r="G83" s="304"/>
      <c r="H83" s="304"/>
    </row>
    <row r="84" spans="1:8" ht="15">
      <c r="A84" s="289"/>
      <c r="B84" s="289"/>
      <c r="C84" s="289"/>
      <c r="D84" s="304"/>
      <c r="E84" s="304"/>
      <c r="F84" s="304"/>
      <c r="G84" s="304"/>
      <c r="H84" s="304"/>
    </row>
    <row r="85" spans="1:8" ht="15">
      <c r="A85" s="289"/>
      <c r="B85" s="289"/>
      <c r="C85" s="289"/>
      <c r="D85" s="304"/>
      <c r="E85" s="304"/>
      <c r="F85" s="304"/>
      <c r="G85" s="304"/>
      <c r="H85" s="304"/>
    </row>
    <row r="86" spans="1:8" ht="15">
      <c r="A86" s="289"/>
      <c r="B86" s="289"/>
      <c r="C86" s="289"/>
      <c r="D86" s="304"/>
      <c r="E86" s="304"/>
      <c r="F86" s="304"/>
      <c r="G86" s="304"/>
      <c r="H86" s="304"/>
    </row>
    <row r="87" spans="1:8" ht="15">
      <c r="A87" s="289"/>
      <c r="B87" s="289"/>
      <c r="C87" s="289"/>
      <c r="D87" s="304"/>
      <c r="E87" s="304"/>
      <c r="F87" s="304"/>
      <c r="G87" s="304"/>
      <c r="H87" s="304"/>
    </row>
    <row r="88" spans="1:8" ht="15">
      <c r="A88" s="289"/>
      <c r="B88" s="289"/>
      <c r="C88" s="289"/>
      <c r="D88" s="304"/>
      <c r="E88" s="304"/>
      <c r="F88" s="304"/>
      <c r="G88" s="304"/>
      <c r="H88" s="304"/>
    </row>
    <row r="89" spans="1:8" ht="15">
      <c r="A89" s="289"/>
      <c r="B89" s="289"/>
      <c r="C89" s="289"/>
      <c r="D89" s="304"/>
      <c r="E89" s="304"/>
      <c r="F89" s="304"/>
      <c r="G89" s="304"/>
      <c r="H89" s="304"/>
    </row>
    <row r="90" spans="1:8" ht="15">
      <c r="A90" s="289"/>
      <c r="B90" s="289"/>
      <c r="C90" s="289"/>
      <c r="D90" s="304"/>
      <c r="E90" s="304"/>
      <c r="F90" s="304"/>
      <c r="G90" s="304"/>
      <c r="H90" s="304"/>
    </row>
    <row r="91" spans="1:8" ht="15">
      <c r="A91" s="289"/>
      <c r="B91" s="289"/>
      <c r="C91" s="289"/>
      <c r="D91" s="304"/>
      <c r="E91" s="304"/>
      <c r="F91" s="304"/>
      <c r="G91" s="304"/>
      <c r="H91" s="304"/>
    </row>
    <row r="92" spans="1:8" ht="15">
      <c r="A92" s="289"/>
      <c r="B92" s="289"/>
      <c r="C92" s="289"/>
      <c r="D92" s="304"/>
      <c r="E92" s="304"/>
      <c r="F92" s="304"/>
      <c r="G92" s="304"/>
      <c r="H92" s="304"/>
    </row>
    <row r="93" spans="1:8" ht="15">
      <c r="A93" s="289"/>
      <c r="B93" s="289"/>
      <c r="C93" s="289"/>
      <c r="D93" s="304"/>
      <c r="E93" s="304"/>
      <c r="F93" s="304"/>
      <c r="G93" s="304"/>
      <c r="H93" s="304"/>
    </row>
    <row r="94" spans="1:8" ht="15">
      <c r="A94" s="289"/>
      <c r="B94" s="289"/>
      <c r="C94" s="289"/>
      <c r="D94" s="304"/>
      <c r="E94" s="304"/>
      <c r="F94" s="304"/>
      <c r="G94" s="304"/>
      <c r="H94" s="304"/>
    </row>
    <row r="95" spans="1:8" ht="15">
      <c r="A95" s="289"/>
      <c r="B95" s="289"/>
      <c r="C95" s="289"/>
      <c r="D95" s="304"/>
      <c r="E95" s="304"/>
      <c r="F95" s="304"/>
      <c r="G95" s="304"/>
      <c r="H95" s="304"/>
    </row>
    <row r="96" spans="1:8" ht="15">
      <c r="A96" s="289"/>
      <c r="B96" s="289"/>
      <c r="C96" s="289"/>
      <c r="D96" s="304"/>
      <c r="E96" s="304"/>
      <c r="F96" s="304"/>
      <c r="G96" s="304"/>
      <c r="H96" s="304"/>
    </row>
    <row r="97" spans="1:8" ht="15">
      <c r="A97" s="289"/>
      <c r="B97" s="289"/>
      <c r="C97" s="289"/>
      <c r="D97" s="304"/>
      <c r="E97" s="304"/>
      <c r="F97" s="304"/>
      <c r="G97" s="304"/>
      <c r="H97" s="304"/>
    </row>
    <row r="98" spans="1:8" ht="15">
      <c r="A98" s="289"/>
      <c r="B98" s="289"/>
      <c r="C98" s="289"/>
      <c r="D98" s="304"/>
      <c r="E98" s="304"/>
      <c r="F98" s="304"/>
      <c r="G98" s="304"/>
      <c r="H98" s="304"/>
    </row>
    <row r="99" spans="1:8" ht="15">
      <c r="A99" s="289"/>
      <c r="B99" s="289"/>
      <c r="C99" s="289"/>
      <c r="D99" s="304"/>
      <c r="E99" s="304"/>
      <c r="F99" s="304"/>
      <c r="G99" s="304"/>
      <c r="H99" s="304"/>
    </row>
    <row r="100" spans="1:8" ht="15">
      <c r="A100" s="289"/>
      <c r="B100" s="289"/>
      <c r="C100" s="289"/>
      <c r="D100" s="304"/>
      <c r="E100" s="304"/>
      <c r="F100" s="304"/>
      <c r="G100" s="304"/>
      <c r="H100" s="304"/>
    </row>
    <row r="101" spans="1:8" ht="15">
      <c r="A101" s="289"/>
      <c r="B101" s="289"/>
      <c r="C101" s="289"/>
      <c r="D101" s="304"/>
      <c r="E101" s="304"/>
      <c r="F101" s="304"/>
      <c r="G101" s="304"/>
      <c r="H101" s="304"/>
    </row>
    <row r="102" spans="1:8" ht="15">
      <c r="A102" s="289"/>
      <c r="B102" s="289"/>
      <c r="C102" s="289"/>
      <c r="D102" s="304"/>
      <c r="E102" s="304"/>
      <c r="F102" s="304"/>
      <c r="G102" s="304"/>
      <c r="H102" s="304"/>
    </row>
    <row r="103" spans="1:8" ht="15">
      <c r="A103" s="289"/>
      <c r="B103" s="289"/>
      <c r="C103" s="289"/>
      <c r="D103" s="304"/>
      <c r="E103" s="304"/>
      <c r="F103" s="304"/>
      <c r="G103" s="304"/>
      <c r="H103" s="304"/>
    </row>
    <row r="104" spans="1:8" ht="15">
      <c r="A104" s="289"/>
      <c r="B104" s="289"/>
      <c r="C104" s="289"/>
      <c r="D104" s="304"/>
      <c r="E104" s="304"/>
      <c r="F104" s="304"/>
      <c r="G104" s="304"/>
      <c r="H104" s="304"/>
    </row>
    <row r="105" spans="1:8" ht="15">
      <c r="A105" s="289"/>
      <c r="B105" s="289"/>
      <c r="C105" s="289"/>
      <c r="D105" s="304"/>
      <c r="E105" s="304"/>
      <c r="F105" s="304"/>
      <c r="G105" s="304"/>
      <c r="H105" s="304"/>
    </row>
    <row r="106" spans="1:8" ht="15">
      <c r="A106" s="289"/>
      <c r="B106" s="289"/>
      <c r="C106" s="289"/>
      <c r="D106" s="304"/>
      <c r="E106" s="304"/>
      <c r="F106" s="304"/>
      <c r="G106" s="304"/>
      <c r="H106" s="304"/>
    </row>
    <row r="107" spans="1:8" ht="15">
      <c r="A107" s="289"/>
      <c r="B107" s="289"/>
      <c r="C107" s="289"/>
      <c r="D107" s="304"/>
      <c r="E107" s="304"/>
      <c r="F107" s="304"/>
      <c r="G107" s="304"/>
      <c r="H107" s="304"/>
    </row>
    <row r="108" spans="1:8" ht="15">
      <c r="A108" s="289"/>
      <c r="B108" s="289"/>
      <c r="C108" s="289"/>
      <c r="D108" s="304"/>
      <c r="E108" s="304"/>
      <c r="F108" s="304"/>
      <c r="G108" s="304"/>
      <c r="H108" s="304"/>
    </row>
    <row r="109" spans="1:8" ht="15">
      <c r="A109" s="289"/>
      <c r="B109" s="289"/>
      <c r="C109" s="289"/>
      <c r="D109" s="304"/>
      <c r="E109" s="304"/>
      <c r="F109" s="304"/>
      <c r="G109" s="304"/>
      <c r="H109" s="304"/>
    </row>
    <row r="110" spans="1:8" ht="15">
      <c r="A110" s="289"/>
      <c r="B110" s="289"/>
      <c r="C110" s="289"/>
      <c r="D110" s="304"/>
      <c r="E110" s="304"/>
      <c r="F110" s="304"/>
      <c r="G110" s="304"/>
      <c r="H110" s="304"/>
    </row>
    <row r="111" spans="1:8" ht="15">
      <c r="A111" s="289"/>
      <c r="B111" s="289"/>
      <c r="C111" s="289"/>
      <c r="D111" s="304"/>
      <c r="E111" s="304"/>
      <c r="F111" s="304"/>
      <c r="G111" s="304"/>
      <c r="H111" s="304"/>
    </row>
    <row r="112" spans="1:8" ht="15">
      <c r="A112" s="289"/>
      <c r="B112" s="289"/>
      <c r="C112" s="289"/>
      <c r="D112" s="304"/>
      <c r="E112" s="304"/>
      <c r="F112" s="304"/>
      <c r="G112" s="304"/>
      <c r="H112" s="304"/>
    </row>
    <row r="113" spans="1:8" ht="15">
      <c r="A113" s="289"/>
      <c r="B113" s="289"/>
      <c r="C113" s="289"/>
      <c r="D113" s="304"/>
      <c r="E113" s="304"/>
      <c r="F113" s="304"/>
      <c r="G113" s="304"/>
      <c r="H113" s="304"/>
    </row>
    <row r="114" spans="1:8" ht="15">
      <c r="A114" s="289"/>
      <c r="B114" s="289"/>
      <c r="C114" s="289"/>
      <c r="D114" s="304"/>
      <c r="E114" s="304"/>
      <c r="F114" s="304"/>
      <c r="G114" s="304"/>
      <c r="H114" s="304"/>
    </row>
    <row r="115" spans="1:8" ht="15">
      <c r="A115" s="289"/>
      <c r="B115" s="289"/>
      <c r="C115" s="289"/>
      <c r="D115" s="304"/>
      <c r="E115" s="304"/>
      <c r="F115" s="304"/>
      <c r="G115" s="304"/>
      <c r="H115" s="304"/>
    </row>
    <row r="116" spans="1:8" ht="15">
      <c r="A116" s="289"/>
      <c r="B116" s="289"/>
      <c r="C116" s="289"/>
      <c r="D116" s="304"/>
      <c r="E116" s="304"/>
      <c r="F116" s="304"/>
      <c r="G116" s="304"/>
      <c r="H116" s="304"/>
    </row>
    <row r="117" spans="1:8" ht="15">
      <c r="A117" s="289"/>
      <c r="B117" s="289"/>
      <c r="C117" s="289"/>
      <c r="D117" s="304"/>
      <c r="E117" s="304"/>
      <c r="F117" s="304"/>
      <c r="G117" s="304"/>
      <c r="H117" s="304"/>
    </row>
    <row r="118" spans="1:8" ht="15">
      <c r="A118" s="289"/>
      <c r="B118" s="289"/>
      <c r="C118" s="289"/>
      <c r="D118" s="304"/>
      <c r="E118" s="304"/>
      <c r="F118" s="304"/>
      <c r="G118" s="304"/>
      <c r="H118" s="304"/>
    </row>
    <row r="119" spans="1:8" ht="15">
      <c r="A119" s="289"/>
      <c r="B119" s="289"/>
      <c r="C119" s="289"/>
      <c r="D119" s="304"/>
      <c r="E119" s="304"/>
      <c r="F119" s="304"/>
      <c r="G119" s="304"/>
      <c r="H119" s="304"/>
    </row>
    <row r="120" spans="1:8" ht="15">
      <c r="A120" s="289"/>
      <c r="B120" s="289"/>
      <c r="C120" s="289"/>
      <c r="D120" s="304"/>
      <c r="E120" s="304"/>
      <c r="F120" s="304"/>
      <c r="G120" s="304"/>
      <c r="H120" s="304"/>
    </row>
    <row r="121" spans="1:8" ht="15">
      <c r="A121" s="289"/>
      <c r="B121" s="289"/>
      <c r="C121" s="289"/>
      <c r="D121" s="304"/>
      <c r="E121" s="304"/>
      <c r="F121" s="304"/>
      <c r="G121" s="304"/>
      <c r="H121" s="304"/>
    </row>
    <row r="122" spans="1:8" ht="15">
      <c r="A122" s="289"/>
      <c r="B122" s="289"/>
      <c r="C122" s="289"/>
      <c r="D122" s="304"/>
      <c r="E122" s="304"/>
      <c r="F122" s="304"/>
      <c r="G122" s="304"/>
      <c r="H122" s="304"/>
    </row>
    <row r="123" spans="1:8" ht="15">
      <c r="A123" s="289"/>
      <c r="B123" s="289"/>
      <c r="C123" s="289"/>
      <c r="D123" s="304"/>
      <c r="E123" s="304"/>
      <c r="F123" s="304"/>
      <c r="G123" s="304"/>
      <c r="H123" s="304"/>
    </row>
    <row r="124" spans="1:8" ht="15">
      <c r="A124" s="289"/>
      <c r="B124" s="289"/>
      <c r="C124" s="289"/>
      <c r="D124" s="304"/>
      <c r="E124" s="304"/>
      <c r="F124" s="304"/>
      <c r="G124" s="304"/>
      <c r="H124" s="304"/>
    </row>
    <row r="125" spans="1:8" ht="15">
      <c r="A125" s="289"/>
      <c r="B125" s="289"/>
      <c r="C125" s="289"/>
      <c r="D125" s="304"/>
      <c r="E125" s="304"/>
      <c r="F125" s="304"/>
      <c r="G125" s="304"/>
      <c r="H125" s="304"/>
    </row>
    <row r="126" spans="1:8" ht="15">
      <c r="A126" s="289"/>
      <c r="B126" s="289"/>
      <c r="C126" s="289"/>
      <c r="D126" s="304"/>
      <c r="E126" s="304"/>
      <c r="F126" s="304"/>
      <c r="G126" s="304"/>
      <c r="H126" s="304"/>
    </row>
    <row r="127" spans="1:8" ht="15">
      <c r="A127" s="289"/>
      <c r="B127" s="289"/>
      <c r="C127" s="289"/>
      <c r="D127" s="304"/>
      <c r="E127" s="304"/>
      <c r="F127" s="304"/>
      <c r="G127" s="304"/>
      <c r="H127" s="304"/>
    </row>
    <row r="128" spans="1:8" ht="15">
      <c r="A128" s="289"/>
      <c r="B128" s="289"/>
      <c r="C128" s="289"/>
      <c r="D128" s="304"/>
      <c r="E128" s="304"/>
      <c r="F128" s="304"/>
      <c r="G128" s="304"/>
      <c r="H128" s="304"/>
    </row>
    <row r="129" spans="1:8" ht="15">
      <c r="A129" s="289"/>
      <c r="B129" s="289"/>
      <c r="C129" s="289"/>
      <c r="D129" s="304"/>
      <c r="E129" s="304"/>
      <c r="F129" s="304"/>
      <c r="G129" s="304"/>
      <c r="H129" s="304"/>
    </row>
    <row r="130" spans="1:8" ht="15">
      <c r="A130" s="289"/>
      <c r="B130" s="289"/>
      <c r="C130" s="289"/>
      <c r="D130" s="304"/>
      <c r="E130" s="304"/>
      <c r="F130" s="304"/>
      <c r="G130" s="304"/>
      <c r="H130" s="304"/>
    </row>
    <row r="131" spans="1:8" ht="15">
      <c r="A131" s="289"/>
      <c r="B131" s="289"/>
      <c r="C131" s="289"/>
      <c r="D131" s="304"/>
      <c r="E131" s="304"/>
      <c r="F131" s="304"/>
      <c r="G131" s="304"/>
      <c r="H131" s="304"/>
    </row>
    <row r="132" spans="1:8" ht="15">
      <c r="A132" s="289"/>
      <c r="B132" s="289"/>
      <c r="C132" s="289"/>
      <c r="D132" s="304"/>
      <c r="E132" s="304"/>
      <c r="F132" s="304"/>
      <c r="G132" s="304"/>
      <c r="H132" s="304"/>
    </row>
    <row r="133" spans="1:8" ht="15">
      <c r="A133" s="289"/>
      <c r="B133" s="289"/>
      <c r="C133" s="289"/>
      <c r="D133" s="304"/>
      <c r="E133" s="304"/>
      <c r="F133" s="304"/>
      <c r="G133" s="304"/>
      <c r="H133" s="304"/>
    </row>
    <row r="134" spans="1:8" ht="15">
      <c r="A134" s="289"/>
      <c r="B134" s="289"/>
      <c r="C134" s="289"/>
      <c r="D134" s="304"/>
      <c r="E134" s="304"/>
      <c r="F134" s="304"/>
      <c r="G134" s="304"/>
      <c r="H134" s="304"/>
    </row>
    <row r="135" spans="1:8" ht="15">
      <c r="A135" s="289"/>
      <c r="B135" s="289"/>
      <c r="C135" s="289"/>
      <c r="D135" s="304"/>
      <c r="E135" s="304"/>
      <c r="F135" s="304"/>
      <c r="G135" s="304"/>
      <c r="H135" s="304"/>
    </row>
    <row r="136" spans="1:8" ht="15">
      <c r="A136" s="289"/>
      <c r="B136" s="289"/>
      <c r="C136" s="289"/>
      <c r="D136" s="304"/>
      <c r="E136" s="304"/>
      <c r="F136" s="304"/>
      <c r="G136" s="304"/>
      <c r="H136" s="304"/>
    </row>
    <row r="137" spans="1:8" ht="15">
      <c r="A137" s="289"/>
      <c r="B137" s="289"/>
      <c r="C137" s="289"/>
      <c r="D137" s="304"/>
      <c r="E137" s="304"/>
      <c r="F137" s="304"/>
      <c r="G137" s="304"/>
      <c r="H137" s="304"/>
    </row>
    <row r="138" spans="1:8" ht="15">
      <c r="A138" s="289"/>
      <c r="B138" s="289"/>
      <c r="C138" s="289"/>
      <c r="D138" s="304"/>
      <c r="E138" s="304"/>
      <c r="F138" s="304"/>
      <c r="G138" s="304"/>
      <c r="H138" s="304"/>
    </row>
    <row r="139" spans="1:8" ht="15">
      <c r="A139" s="289"/>
      <c r="B139" s="289"/>
      <c r="C139" s="289"/>
      <c r="D139" s="304"/>
      <c r="E139" s="304"/>
      <c r="F139" s="304"/>
      <c r="G139" s="304"/>
      <c r="H139" s="304"/>
    </row>
    <row r="140" spans="1:8" ht="15">
      <c r="A140" s="289"/>
      <c r="B140" s="289"/>
      <c r="C140" s="289"/>
      <c r="D140" s="304"/>
      <c r="E140" s="304"/>
      <c r="F140" s="304"/>
      <c r="G140" s="304"/>
      <c r="H140" s="304"/>
    </row>
    <row r="141" spans="1:8" ht="15">
      <c r="A141" s="289"/>
      <c r="B141" s="289"/>
      <c r="C141" s="289"/>
      <c r="D141" s="304"/>
      <c r="E141" s="304"/>
      <c r="F141" s="304"/>
      <c r="G141" s="304"/>
      <c r="H141" s="304"/>
    </row>
    <row r="142" spans="1:8" ht="15">
      <c r="A142" s="289"/>
      <c r="B142" s="289"/>
      <c r="C142" s="289"/>
      <c r="D142" s="304"/>
      <c r="E142" s="304"/>
      <c r="F142" s="304"/>
      <c r="G142" s="304"/>
      <c r="H142" s="304"/>
    </row>
    <row r="143" spans="1:8" ht="15">
      <c r="A143" s="289"/>
      <c r="B143" s="289"/>
      <c r="C143" s="289"/>
      <c r="D143" s="304"/>
      <c r="E143" s="304"/>
      <c r="F143" s="304"/>
      <c r="G143" s="304"/>
      <c r="H143" s="304"/>
    </row>
    <row r="144" spans="1:8" ht="15">
      <c r="A144" s="289"/>
      <c r="B144" s="289"/>
      <c r="C144" s="289"/>
      <c r="D144" s="304"/>
      <c r="E144" s="304"/>
      <c r="F144" s="304"/>
      <c r="G144" s="304"/>
      <c r="H144" s="304"/>
    </row>
    <row r="145" spans="1:8" ht="15">
      <c r="A145" s="289"/>
      <c r="B145" s="289"/>
      <c r="C145" s="289"/>
      <c r="D145" s="304"/>
      <c r="E145" s="304"/>
      <c r="F145" s="304"/>
      <c r="G145" s="304"/>
      <c r="H145" s="304"/>
    </row>
    <row r="146" spans="1:8" ht="15">
      <c r="A146" s="289"/>
      <c r="B146" s="289"/>
      <c r="C146" s="289"/>
      <c r="D146" s="304"/>
      <c r="E146" s="304"/>
      <c r="F146" s="304"/>
      <c r="G146" s="304"/>
      <c r="H146" s="304"/>
    </row>
    <row r="147" spans="1:8" ht="15">
      <c r="A147" s="289"/>
      <c r="B147" s="289"/>
      <c r="C147" s="289"/>
      <c r="D147" s="304"/>
      <c r="E147" s="304"/>
      <c r="F147" s="304"/>
      <c r="G147" s="304"/>
      <c r="H147" s="304"/>
    </row>
    <row r="148" spans="1:8" ht="15">
      <c r="A148" s="289"/>
      <c r="B148" s="289"/>
      <c r="C148" s="289"/>
      <c r="D148" s="304"/>
      <c r="E148" s="304"/>
      <c r="F148" s="304"/>
      <c r="G148" s="304"/>
      <c r="H148" s="304"/>
    </row>
    <row r="149" spans="1:8" ht="15">
      <c r="A149" s="289"/>
      <c r="B149" s="289"/>
      <c r="C149" s="289"/>
      <c r="D149" s="304"/>
      <c r="E149" s="304"/>
      <c r="F149" s="304"/>
      <c r="G149" s="304"/>
      <c r="H149" s="304"/>
    </row>
    <row r="150" spans="1:8" ht="15">
      <c r="A150" s="289"/>
      <c r="B150" s="289"/>
      <c r="C150" s="289"/>
      <c r="D150" s="304"/>
      <c r="E150" s="304"/>
      <c r="F150" s="304"/>
      <c r="G150" s="304"/>
      <c r="H150" s="304"/>
    </row>
    <row r="151" spans="1:8" ht="15">
      <c r="A151" s="289"/>
      <c r="B151" s="289"/>
      <c r="C151" s="289"/>
      <c r="D151" s="304"/>
      <c r="E151" s="304"/>
      <c r="F151" s="304"/>
      <c r="G151" s="304"/>
      <c r="H151" s="304"/>
    </row>
    <row r="152" spans="1:8" ht="15">
      <c r="A152" s="289"/>
      <c r="B152" s="289"/>
      <c r="C152" s="289"/>
      <c r="D152" s="304"/>
      <c r="E152" s="304"/>
      <c r="F152" s="304"/>
      <c r="G152" s="304"/>
      <c r="H152" s="304"/>
    </row>
    <row r="153" spans="1:8" ht="15">
      <c r="A153" s="289"/>
      <c r="B153" s="289"/>
      <c r="C153" s="289"/>
      <c r="D153" s="304"/>
      <c r="E153" s="304"/>
      <c r="F153" s="304"/>
      <c r="G153" s="304"/>
      <c r="H153" s="304"/>
    </row>
    <row r="154" spans="1:8" ht="15">
      <c r="A154" s="289"/>
      <c r="B154" s="289"/>
      <c r="C154" s="289"/>
      <c r="D154" s="304"/>
      <c r="E154" s="304"/>
      <c r="F154" s="304"/>
      <c r="G154" s="304"/>
      <c r="H154" s="304"/>
    </row>
    <row r="155" spans="1:8" ht="15">
      <c r="A155" s="289"/>
      <c r="B155" s="289"/>
      <c r="C155" s="289"/>
      <c r="D155" s="304"/>
      <c r="E155" s="304"/>
      <c r="F155" s="304"/>
      <c r="G155" s="304"/>
      <c r="H155" s="304"/>
    </row>
    <row r="156" spans="1:8" ht="15">
      <c r="A156" s="289"/>
      <c r="B156" s="289"/>
      <c r="C156" s="289"/>
      <c r="D156" s="304"/>
      <c r="E156" s="304"/>
      <c r="F156" s="304"/>
      <c r="G156" s="304"/>
      <c r="H156" s="304"/>
    </row>
    <row r="157" spans="1:8" ht="15">
      <c r="A157" s="289"/>
      <c r="B157" s="289"/>
      <c r="C157" s="289"/>
      <c r="D157" s="304"/>
      <c r="E157" s="304"/>
      <c r="F157" s="304"/>
      <c r="G157" s="304"/>
      <c r="H157" s="304"/>
    </row>
    <row r="158" spans="1:8" ht="15">
      <c r="A158" s="289"/>
      <c r="B158" s="289"/>
      <c r="C158" s="289"/>
      <c r="D158" s="304"/>
      <c r="E158" s="304"/>
      <c r="F158" s="304"/>
      <c r="G158" s="304"/>
      <c r="H158" s="304"/>
    </row>
    <row r="159" spans="1:8" ht="15">
      <c r="A159" s="289"/>
      <c r="B159" s="289"/>
      <c r="C159" s="289"/>
      <c r="D159" s="304"/>
      <c r="E159" s="304"/>
      <c r="F159" s="304"/>
      <c r="G159" s="304"/>
      <c r="H159" s="304"/>
    </row>
    <row r="160" spans="1:8" ht="15">
      <c r="A160" s="289"/>
      <c r="B160" s="289"/>
      <c r="C160" s="289"/>
      <c r="D160" s="304"/>
      <c r="E160" s="304"/>
      <c r="F160" s="304"/>
      <c r="G160" s="304"/>
      <c r="H160" s="304"/>
    </row>
    <row r="161" spans="1:8" ht="15">
      <c r="A161" s="289"/>
      <c r="B161" s="289"/>
      <c r="C161" s="289"/>
      <c r="D161" s="304"/>
      <c r="E161" s="304"/>
      <c r="F161" s="304"/>
      <c r="G161" s="304"/>
      <c r="H161" s="304"/>
    </row>
    <row r="162" spans="1:8" ht="15">
      <c r="A162" s="289"/>
      <c r="B162" s="289"/>
      <c r="C162" s="289"/>
      <c r="D162" s="304"/>
      <c r="E162" s="304"/>
      <c r="F162" s="304"/>
      <c r="G162" s="304"/>
      <c r="H162" s="304"/>
    </row>
    <row r="163" spans="1:8" ht="15">
      <c r="A163" s="289"/>
      <c r="B163" s="289"/>
      <c r="C163" s="289"/>
      <c r="D163" s="304"/>
      <c r="E163" s="304"/>
      <c r="F163" s="304"/>
      <c r="G163" s="304"/>
      <c r="H163" s="304"/>
    </row>
    <row r="164" spans="1:8" ht="15">
      <c r="A164" s="289"/>
      <c r="B164" s="289"/>
      <c r="C164" s="289"/>
      <c r="D164" s="304"/>
      <c r="E164" s="304"/>
      <c r="F164" s="304"/>
      <c r="G164" s="304"/>
      <c r="H164" s="304"/>
    </row>
    <row r="165" spans="1:8" ht="15">
      <c r="A165" s="289"/>
      <c r="B165" s="289"/>
      <c r="C165" s="289"/>
      <c r="D165" s="304"/>
      <c r="E165" s="304"/>
      <c r="F165" s="304"/>
      <c r="G165" s="304"/>
      <c r="H165" s="304"/>
    </row>
    <row r="166" spans="1:8" ht="15">
      <c r="A166" s="289"/>
      <c r="B166" s="289"/>
      <c r="C166" s="289"/>
      <c r="D166" s="304"/>
      <c r="E166" s="304"/>
      <c r="F166" s="304"/>
      <c r="G166" s="304"/>
      <c r="H166" s="304"/>
    </row>
    <row r="167" spans="1:8" ht="15">
      <c r="A167" s="289"/>
      <c r="B167" s="289"/>
      <c r="C167" s="289"/>
      <c r="D167" s="304"/>
      <c r="E167" s="304"/>
      <c r="F167" s="304"/>
      <c r="G167" s="304"/>
      <c r="H167" s="304"/>
    </row>
    <row r="168" spans="1:8" ht="15">
      <c r="A168" s="289"/>
      <c r="B168" s="289"/>
      <c r="C168" s="289"/>
      <c r="D168" s="304"/>
      <c r="E168" s="304"/>
      <c r="F168" s="304"/>
      <c r="G168" s="304"/>
      <c r="H168" s="304"/>
    </row>
    <row r="169" spans="1:8" ht="15">
      <c r="A169" s="289"/>
      <c r="B169" s="289"/>
      <c r="C169" s="289"/>
      <c r="D169" s="304"/>
      <c r="E169" s="304"/>
      <c r="F169" s="304"/>
      <c r="G169" s="304"/>
      <c r="H169" s="304"/>
    </row>
    <row r="170" spans="1:8" ht="15">
      <c r="A170" s="289"/>
      <c r="B170" s="289"/>
      <c r="C170" s="289"/>
      <c r="D170" s="304"/>
      <c r="E170" s="304"/>
      <c r="F170" s="304"/>
      <c r="G170" s="304"/>
      <c r="H170" s="304"/>
    </row>
    <row r="171" spans="1:8" ht="15">
      <c r="A171" s="289"/>
      <c r="B171" s="289"/>
      <c r="C171" s="289"/>
      <c r="D171" s="304"/>
      <c r="E171" s="304"/>
      <c r="F171" s="304"/>
      <c r="G171" s="304"/>
      <c r="H171" s="304"/>
    </row>
    <row r="172" spans="1:8" ht="15">
      <c r="A172" s="289"/>
      <c r="B172" s="289"/>
      <c r="C172" s="289"/>
      <c r="D172" s="304"/>
      <c r="E172" s="304"/>
      <c r="F172" s="304"/>
      <c r="G172" s="304"/>
      <c r="H172" s="304"/>
    </row>
    <row r="173" spans="1:8" ht="15">
      <c r="A173" s="289"/>
      <c r="B173" s="289"/>
      <c r="C173" s="289"/>
      <c r="D173" s="304"/>
      <c r="E173" s="304"/>
      <c r="F173" s="304"/>
      <c r="G173" s="304"/>
      <c r="H173" s="304"/>
    </row>
    <row r="174" spans="1:8" ht="15">
      <c r="A174" s="289"/>
      <c r="B174" s="289"/>
      <c r="C174" s="289"/>
      <c r="D174" s="304"/>
      <c r="E174" s="304"/>
      <c r="F174" s="304"/>
      <c r="G174" s="304"/>
      <c r="H174" s="304"/>
    </row>
    <row r="175" spans="1:8" ht="15">
      <c r="A175" s="289"/>
      <c r="B175" s="289"/>
      <c r="C175" s="289"/>
      <c r="D175" s="304"/>
      <c r="E175" s="304"/>
      <c r="F175" s="304"/>
      <c r="G175" s="304"/>
      <c r="H175" s="304"/>
    </row>
    <row r="176" spans="1:8" ht="15">
      <c r="A176" s="289"/>
      <c r="B176" s="289"/>
      <c r="C176" s="289"/>
      <c r="D176" s="304"/>
      <c r="E176" s="304"/>
      <c r="F176" s="304"/>
      <c r="G176" s="304"/>
      <c r="H176" s="304"/>
    </row>
    <row r="177" spans="1:8" ht="15">
      <c r="A177" s="289"/>
      <c r="B177" s="289"/>
      <c r="C177" s="289"/>
      <c r="D177" s="304"/>
      <c r="E177" s="304"/>
      <c r="F177" s="304"/>
      <c r="G177" s="304"/>
      <c r="H177" s="304"/>
    </row>
    <row r="178" spans="1:8" ht="15">
      <c r="A178" s="289"/>
      <c r="B178" s="289"/>
      <c r="C178" s="289"/>
      <c r="D178" s="304"/>
      <c r="E178" s="304"/>
      <c r="F178" s="304"/>
      <c r="G178" s="304"/>
      <c r="H178" s="304"/>
    </row>
    <row r="179" spans="1:8" ht="15">
      <c r="A179" s="289"/>
      <c r="B179" s="289"/>
      <c r="C179" s="289"/>
      <c r="D179" s="304"/>
      <c r="E179" s="304"/>
      <c r="F179" s="304"/>
      <c r="G179" s="304"/>
      <c r="H179" s="304"/>
    </row>
    <row r="180" spans="1:8" ht="15">
      <c r="A180" s="289"/>
      <c r="B180" s="289"/>
      <c r="C180" s="289"/>
      <c r="D180" s="304"/>
      <c r="E180" s="304"/>
      <c r="F180" s="304"/>
      <c r="G180" s="304"/>
      <c r="H180" s="304"/>
    </row>
    <row r="181" spans="1:8" ht="15">
      <c r="A181" s="289"/>
      <c r="B181" s="289"/>
      <c r="C181" s="289"/>
      <c r="D181" s="304"/>
      <c r="E181" s="304"/>
      <c r="F181" s="304"/>
      <c r="G181" s="304"/>
      <c r="H181" s="304"/>
    </row>
    <row r="182" spans="1:8" ht="15">
      <c r="A182" s="289"/>
      <c r="B182" s="289"/>
      <c r="C182" s="289"/>
      <c r="D182" s="304"/>
      <c r="E182" s="304"/>
      <c r="F182" s="304"/>
      <c r="G182" s="304"/>
      <c r="H182" s="304"/>
    </row>
    <row r="183" spans="1:8" ht="15">
      <c r="A183" s="289"/>
      <c r="B183" s="289"/>
      <c r="C183" s="289"/>
      <c r="D183" s="304"/>
      <c r="E183" s="304"/>
      <c r="F183" s="304"/>
      <c r="G183" s="304"/>
      <c r="H183" s="304"/>
    </row>
    <row r="184" spans="1:8" ht="15">
      <c r="A184" s="289"/>
      <c r="B184" s="289"/>
      <c r="C184" s="289"/>
      <c r="D184" s="304"/>
      <c r="E184" s="304"/>
      <c r="F184" s="304"/>
      <c r="G184" s="304"/>
      <c r="H184" s="304"/>
    </row>
    <row r="185" spans="1:8" ht="15">
      <c r="A185" s="289"/>
      <c r="B185" s="289"/>
      <c r="C185" s="289"/>
      <c r="D185" s="304"/>
      <c r="E185" s="304"/>
      <c r="F185" s="304"/>
      <c r="G185" s="304"/>
      <c r="H185" s="304"/>
    </row>
    <row r="186" spans="1:8" ht="15">
      <c r="A186" s="289"/>
      <c r="B186" s="289"/>
      <c r="C186" s="289"/>
      <c r="D186" s="304"/>
      <c r="E186" s="304"/>
      <c r="F186" s="304"/>
      <c r="G186" s="304"/>
      <c r="H186" s="304"/>
    </row>
    <row r="187" spans="1:8" ht="15">
      <c r="A187" s="289"/>
      <c r="B187" s="289"/>
      <c r="C187" s="289"/>
      <c r="D187" s="304"/>
      <c r="E187" s="304"/>
      <c r="F187" s="304"/>
      <c r="G187" s="304"/>
      <c r="H187" s="304"/>
    </row>
    <row r="188" spans="1:8" ht="15">
      <c r="A188" s="289"/>
      <c r="B188" s="289"/>
      <c r="C188" s="289"/>
      <c r="D188" s="304"/>
      <c r="E188" s="304"/>
      <c r="F188" s="304"/>
      <c r="G188" s="304"/>
      <c r="H188" s="304"/>
    </row>
    <row r="189" spans="1:8" ht="15">
      <c r="A189" s="289"/>
      <c r="B189" s="289"/>
      <c r="C189" s="289"/>
      <c r="D189" s="304"/>
      <c r="E189" s="304"/>
      <c r="F189" s="304"/>
      <c r="G189" s="304"/>
      <c r="H189" s="304"/>
    </row>
    <row r="190" spans="1:8" ht="15">
      <c r="A190" s="289"/>
      <c r="B190" s="289"/>
      <c r="C190" s="289"/>
      <c r="D190" s="304"/>
      <c r="E190" s="304"/>
      <c r="F190" s="304"/>
      <c r="G190" s="304"/>
      <c r="H190" s="304"/>
    </row>
    <row r="191" spans="1:8" ht="15">
      <c r="A191" s="289"/>
      <c r="B191" s="289"/>
      <c r="C191" s="289"/>
      <c r="D191" s="304"/>
      <c r="E191" s="304"/>
      <c r="F191" s="304"/>
      <c r="G191" s="304"/>
      <c r="H191" s="304"/>
    </row>
    <row r="192" spans="1:8" ht="15">
      <c r="A192" s="289"/>
      <c r="B192" s="289"/>
      <c r="C192" s="289"/>
      <c r="D192" s="304"/>
      <c r="E192" s="304"/>
      <c r="F192" s="304"/>
      <c r="G192" s="304"/>
      <c r="H192" s="304"/>
    </row>
    <row r="193" spans="1:8" ht="15">
      <c r="A193" s="289"/>
      <c r="B193" s="289"/>
      <c r="C193" s="289"/>
      <c r="D193" s="304"/>
      <c r="E193" s="304"/>
      <c r="F193" s="304"/>
      <c r="G193" s="304"/>
      <c r="H193" s="304"/>
    </row>
    <row r="194" spans="1:8" ht="15">
      <c r="A194" s="289"/>
      <c r="B194" s="289"/>
      <c r="C194" s="289"/>
      <c r="D194" s="304"/>
      <c r="E194" s="304"/>
      <c r="F194" s="304"/>
      <c r="G194" s="304"/>
      <c r="H194" s="304"/>
    </row>
    <row r="195" spans="1:8" ht="15">
      <c r="A195" s="289"/>
      <c r="B195" s="289"/>
      <c r="C195" s="289"/>
      <c r="D195" s="304"/>
      <c r="E195" s="304"/>
      <c r="F195" s="304"/>
      <c r="G195" s="304"/>
      <c r="H195" s="304"/>
    </row>
    <row r="196" spans="1:8" ht="15">
      <c r="A196" s="289"/>
      <c r="B196" s="289"/>
      <c r="C196" s="289"/>
      <c r="D196" s="304"/>
      <c r="E196" s="304"/>
      <c r="F196" s="304"/>
      <c r="G196" s="304"/>
      <c r="H196" s="304"/>
    </row>
    <row r="197" spans="1:8" ht="15">
      <c r="A197" s="289"/>
      <c r="B197" s="289"/>
      <c r="C197" s="289"/>
      <c r="D197" s="304"/>
      <c r="E197" s="304"/>
      <c r="F197" s="304"/>
      <c r="G197" s="304"/>
      <c r="H197" s="304"/>
    </row>
    <row r="198" spans="1:8" ht="15">
      <c r="A198" s="289"/>
      <c r="B198" s="289"/>
      <c r="C198" s="289"/>
      <c r="D198" s="304"/>
      <c r="E198" s="304"/>
      <c r="F198" s="304"/>
      <c r="G198" s="304"/>
      <c r="H198" s="304"/>
    </row>
    <row r="199" spans="1:8" ht="15">
      <c r="A199" s="289"/>
      <c r="B199" s="289"/>
      <c r="C199" s="289"/>
      <c r="D199" s="304"/>
      <c r="E199" s="304"/>
      <c r="F199" s="304"/>
      <c r="G199" s="304"/>
      <c r="H199" s="304"/>
    </row>
    <row r="200" spans="1:8" ht="15">
      <c r="A200" s="289"/>
      <c r="B200" s="289"/>
      <c r="C200" s="289"/>
      <c r="D200" s="304"/>
      <c r="E200" s="304"/>
      <c r="F200" s="304"/>
      <c r="G200" s="304"/>
      <c r="H200" s="304"/>
    </row>
    <row r="201" spans="1:8" ht="15">
      <c r="A201" s="289"/>
      <c r="B201" s="289"/>
      <c r="C201" s="289"/>
      <c r="D201" s="304"/>
      <c r="E201" s="304"/>
      <c r="F201" s="304"/>
      <c r="G201" s="304"/>
      <c r="H201" s="304"/>
    </row>
    <row r="202" spans="1:8" ht="15">
      <c r="A202" s="289"/>
      <c r="B202" s="289"/>
      <c r="C202" s="289"/>
      <c r="D202" s="304"/>
      <c r="E202" s="304"/>
      <c r="F202" s="304"/>
      <c r="G202" s="304"/>
      <c r="H202" s="304"/>
    </row>
    <row r="203" spans="1:8" ht="15">
      <c r="A203" s="289"/>
      <c r="B203" s="289"/>
      <c r="C203" s="289"/>
      <c r="D203" s="304"/>
      <c r="E203" s="304"/>
      <c r="F203" s="304"/>
      <c r="G203" s="304"/>
      <c r="H203" s="304"/>
    </row>
    <row r="204" spans="1:8" ht="15">
      <c r="A204" s="289"/>
      <c r="B204" s="289"/>
      <c r="C204" s="289"/>
      <c r="D204" s="304"/>
      <c r="E204" s="304"/>
      <c r="F204" s="304"/>
      <c r="G204" s="304"/>
      <c r="H204" s="304"/>
    </row>
    <row r="205" spans="1:8" ht="15">
      <c r="A205" s="289"/>
      <c r="B205" s="289"/>
      <c r="C205" s="289"/>
      <c r="D205" s="304"/>
      <c r="E205" s="304"/>
      <c r="F205" s="304"/>
      <c r="G205" s="304"/>
      <c r="H205" s="304"/>
    </row>
    <row r="206" spans="1:8" ht="15">
      <c r="A206" s="289"/>
      <c r="B206" s="289"/>
      <c r="C206" s="289"/>
      <c r="D206" s="304"/>
      <c r="E206" s="304"/>
      <c r="F206" s="304"/>
      <c r="G206" s="304"/>
      <c r="H206" s="304"/>
    </row>
    <row r="207" spans="1:8" ht="15">
      <c r="A207" s="289"/>
      <c r="B207" s="289"/>
      <c r="C207" s="289"/>
      <c r="D207" s="304"/>
      <c r="E207" s="304"/>
      <c r="F207" s="304"/>
      <c r="G207" s="304"/>
      <c r="H207" s="304"/>
    </row>
    <row r="208" spans="1:8" ht="15">
      <c r="A208" s="289"/>
      <c r="B208" s="289"/>
      <c r="C208" s="289"/>
      <c r="D208" s="304"/>
      <c r="E208" s="304"/>
      <c r="F208" s="304"/>
      <c r="G208" s="304"/>
      <c r="H208" s="304"/>
    </row>
    <row r="209" spans="1:8" ht="15">
      <c r="A209" s="289"/>
      <c r="B209" s="289"/>
      <c r="C209" s="289"/>
      <c r="D209" s="304"/>
      <c r="E209" s="304"/>
      <c r="F209" s="304"/>
      <c r="G209" s="304"/>
      <c r="H209" s="304"/>
    </row>
    <row r="210" spans="1:8" ht="15">
      <c r="A210" s="289"/>
      <c r="B210" s="289"/>
      <c r="C210" s="289"/>
      <c r="D210" s="304"/>
      <c r="E210" s="304"/>
      <c r="F210" s="304"/>
      <c r="G210" s="304"/>
      <c r="H210" s="304"/>
    </row>
    <row r="211" spans="1:8" ht="15">
      <c r="A211" s="289"/>
      <c r="B211" s="289"/>
      <c r="C211" s="289"/>
      <c r="D211" s="304"/>
      <c r="E211" s="304"/>
      <c r="F211" s="304"/>
      <c r="G211" s="304"/>
      <c r="H211" s="304"/>
    </row>
    <row r="212" spans="1:8" ht="15">
      <c r="A212" s="289"/>
      <c r="B212" s="289"/>
      <c r="C212" s="289"/>
      <c r="D212" s="304"/>
      <c r="E212" s="304"/>
      <c r="F212" s="304"/>
      <c r="G212" s="304"/>
      <c r="H212" s="304"/>
    </row>
    <row r="213" spans="1:8" ht="15">
      <c r="A213" s="289"/>
      <c r="B213" s="289"/>
      <c r="C213" s="289"/>
      <c r="D213" s="304"/>
      <c r="E213" s="304"/>
      <c r="F213" s="304"/>
      <c r="G213" s="304"/>
      <c r="H213" s="304"/>
    </row>
    <row r="214" spans="1:8" ht="15">
      <c r="A214" s="289"/>
      <c r="B214" s="289"/>
      <c r="C214" s="289"/>
      <c r="D214" s="304"/>
      <c r="E214" s="304"/>
      <c r="F214" s="304"/>
      <c r="G214" s="304"/>
      <c r="H214" s="304"/>
    </row>
    <row r="215" spans="1:8" ht="15">
      <c r="A215" s="289"/>
      <c r="B215" s="289"/>
      <c r="C215" s="289"/>
      <c r="D215" s="304"/>
      <c r="E215" s="304"/>
      <c r="F215" s="304"/>
      <c r="G215" s="304"/>
      <c r="H215" s="304"/>
    </row>
    <row r="216" spans="1:8" ht="15">
      <c r="A216" s="289"/>
      <c r="B216" s="289"/>
      <c r="C216" s="289"/>
      <c r="D216" s="304"/>
      <c r="E216" s="304"/>
      <c r="F216" s="304"/>
      <c r="G216" s="304"/>
      <c r="H216" s="304"/>
    </row>
    <row r="217" spans="1:8" ht="15">
      <c r="A217" s="289"/>
      <c r="B217" s="289"/>
      <c r="C217" s="289"/>
      <c r="D217" s="304"/>
      <c r="E217" s="304"/>
      <c r="F217" s="304"/>
      <c r="G217" s="304"/>
      <c r="H217" s="304"/>
    </row>
    <row r="218" spans="1:8" ht="15">
      <c r="A218" s="289"/>
      <c r="B218" s="289"/>
      <c r="C218" s="289"/>
      <c r="D218" s="304"/>
      <c r="E218" s="304"/>
      <c r="F218" s="304"/>
      <c r="G218" s="304"/>
      <c r="H218" s="304"/>
    </row>
    <row r="219" spans="1:8" ht="15">
      <c r="A219" s="289"/>
      <c r="B219" s="289"/>
      <c r="C219" s="289"/>
      <c r="D219" s="304"/>
      <c r="E219" s="304"/>
      <c r="F219" s="304"/>
      <c r="G219" s="304"/>
      <c r="H219" s="304"/>
    </row>
    <row r="220" spans="1:8" ht="15">
      <c r="A220" s="289"/>
      <c r="B220" s="289"/>
      <c r="C220" s="289"/>
      <c r="D220" s="304"/>
      <c r="E220" s="304"/>
      <c r="F220" s="304"/>
      <c r="G220" s="304"/>
      <c r="H220" s="304"/>
    </row>
    <row r="221" spans="1:8" ht="15">
      <c r="A221" s="289"/>
      <c r="B221" s="289"/>
      <c r="C221" s="289"/>
      <c r="D221" s="304"/>
      <c r="E221" s="304"/>
      <c r="F221" s="304"/>
      <c r="G221" s="304"/>
      <c r="H221" s="304"/>
    </row>
    <row r="222" spans="1:8" ht="15">
      <c r="A222" s="289"/>
      <c r="B222" s="289"/>
      <c r="C222" s="289"/>
      <c r="D222" s="304"/>
      <c r="E222" s="304"/>
      <c r="F222" s="304"/>
      <c r="G222" s="304"/>
      <c r="H222" s="304"/>
    </row>
    <row r="223" spans="1:8" ht="15">
      <c r="A223" s="289"/>
      <c r="B223" s="289"/>
      <c r="C223" s="289"/>
      <c r="D223" s="304"/>
      <c r="E223" s="304"/>
      <c r="F223" s="304"/>
      <c r="G223" s="304"/>
      <c r="H223" s="304"/>
    </row>
    <row r="224" spans="1:8" ht="15">
      <c r="A224" s="289"/>
      <c r="B224" s="289"/>
      <c r="C224" s="289"/>
      <c r="D224" s="304"/>
      <c r="E224" s="304"/>
      <c r="F224" s="304"/>
      <c r="G224" s="304"/>
      <c r="H224" s="304"/>
    </row>
    <row r="225" spans="1:8" ht="15">
      <c r="A225" s="289"/>
      <c r="B225" s="289"/>
      <c r="C225" s="289"/>
      <c r="D225" s="304"/>
      <c r="E225" s="304"/>
      <c r="F225" s="304"/>
      <c r="G225" s="304"/>
      <c r="H225" s="304"/>
    </row>
    <row r="226" spans="1:8" ht="15">
      <c r="A226" s="289"/>
      <c r="B226" s="289"/>
      <c r="C226" s="289"/>
      <c r="D226" s="304"/>
      <c r="E226" s="304"/>
      <c r="F226" s="304"/>
      <c r="G226" s="304"/>
      <c r="H226" s="304"/>
    </row>
    <row r="227" spans="1:8" ht="15">
      <c r="A227" s="289"/>
      <c r="B227" s="289"/>
      <c r="C227" s="289"/>
      <c r="D227" s="304"/>
      <c r="E227" s="304"/>
      <c r="F227" s="304"/>
      <c r="G227" s="304"/>
      <c r="H227" s="304"/>
    </row>
    <row r="228" spans="1:8" ht="15">
      <c r="A228" s="289"/>
      <c r="B228" s="289"/>
      <c r="C228" s="289"/>
      <c r="D228" s="304"/>
      <c r="E228" s="304"/>
      <c r="F228" s="304"/>
      <c r="G228" s="304"/>
      <c r="H228" s="304"/>
    </row>
    <row r="229" spans="1:8" ht="15">
      <c r="A229" s="289"/>
      <c r="B229" s="289"/>
      <c r="C229" s="289"/>
      <c r="D229" s="304"/>
      <c r="E229" s="304"/>
      <c r="F229" s="304"/>
      <c r="G229" s="304"/>
      <c r="H229" s="304"/>
    </row>
    <row r="230" spans="1:8" ht="15">
      <c r="A230" s="289"/>
      <c r="B230" s="289"/>
      <c r="C230" s="289"/>
      <c r="D230" s="304"/>
      <c r="E230" s="304"/>
      <c r="F230" s="304"/>
      <c r="G230" s="304"/>
      <c r="H230" s="304"/>
    </row>
    <row r="231" spans="1:8" ht="15">
      <c r="A231" s="289"/>
      <c r="B231" s="289"/>
      <c r="C231" s="289"/>
      <c r="D231" s="304"/>
      <c r="E231" s="304"/>
      <c r="F231" s="304"/>
      <c r="G231" s="304"/>
      <c r="H231" s="304"/>
    </row>
    <row r="232" spans="1:8" ht="15">
      <c r="A232" s="289"/>
      <c r="B232" s="289"/>
      <c r="C232" s="289"/>
      <c r="D232" s="304"/>
      <c r="E232" s="304"/>
      <c r="F232" s="304"/>
      <c r="G232" s="304"/>
      <c r="H232" s="304"/>
    </row>
    <row r="233" spans="1:8" ht="15">
      <c r="A233" s="289"/>
      <c r="B233" s="289"/>
      <c r="C233" s="289"/>
      <c r="D233" s="304"/>
      <c r="E233" s="304"/>
      <c r="F233" s="304"/>
      <c r="G233" s="304"/>
      <c r="H233" s="304"/>
    </row>
    <row r="234" spans="1:8" ht="15">
      <c r="A234" s="289"/>
      <c r="B234" s="289"/>
      <c r="C234" s="289"/>
      <c r="D234" s="304"/>
      <c r="E234" s="304"/>
      <c r="F234" s="304"/>
      <c r="G234" s="304"/>
      <c r="H234" s="304"/>
    </row>
    <row r="235" spans="1:8" ht="15">
      <c r="A235" s="289"/>
      <c r="B235" s="289"/>
      <c r="C235" s="289"/>
      <c r="D235" s="304"/>
      <c r="E235" s="304"/>
      <c r="F235" s="304"/>
      <c r="G235" s="304"/>
      <c r="H235" s="304"/>
    </row>
    <row r="236" spans="1:8" ht="15">
      <c r="A236" s="289"/>
      <c r="B236" s="289"/>
      <c r="C236" s="289"/>
      <c r="D236" s="304"/>
      <c r="E236" s="304"/>
      <c r="F236" s="304"/>
      <c r="G236" s="304"/>
      <c r="H236" s="304"/>
    </row>
    <row r="237" spans="1:8" ht="15">
      <c r="A237" s="289"/>
      <c r="B237" s="289"/>
      <c r="C237" s="289"/>
      <c r="D237" s="304"/>
      <c r="E237" s="304"/>
      <c r="F237" s="304"/>
      <c r="G237" s="304"/>
      <c r="H237" s="304"/>
    </row>
    <row r="238" spans="1:8" ht="15">
      <c r="A238" s="289"/>
      <c r="B238" s="289"/>
      <c r="C238" s="289"/>
      <c r="D238" s="304"/>
      <c r="E238" s="304"/>
      <c r="F238" s="304"/>
      <c r="G238" s="304"/>
      <c r="H238" s="304"/>
    </row>
    <row r="239" spans="1:8" ht="15">
      <c r="A239" s="289"/>
      <c r="B239" s="289"/>
      <c r="C239" s="289"/>
      <c r="D239" s="304"/>
      <c r="E239" s="304"/>
      <c r="F239" s="304"/>
      <c r="G239" s="304"/>
      <c r="H239" s="304"/>
    </row>
    <row r="240" spans="1:8" ht="15">
      <c r="A240" s="289"/>
      <c r="B240" s="289"/>
      <c r="C240" s="289"/>
      <c r="D240" s="304"/>
      <c r="E240" s="304"/>
      <c r="F240" s="304"/>
      <c r="G240" s="304"/>
      <c r="H240" s="304"/>
    </row>
    <row r="241" spans="1:8" ht="15">
      <c r="A241" s="289"/>
      <c r="B241" s="289"/>
      <c r="C241" s="289"/>
      <c r="D241" s="304"/>
      <c r="E241" s="304"/>
      <c r="F241" s="304"/>
      <c r="G241" s="304"/>
      <c r="H241" s="304"/>
    </row>
    <row r="242" spans="1:8" ht="15">
      <c r="A242" s="289"/>
      <c r="B242" s="289"/>
      <c r="C242" s="289"/>
      <c r="D242" s="304"/>
      <c r="E242" s="304"/>
      <c r="F242" s="304"/>
      <c r="G242" s="304"/>
      <c r="H242" s="304"/>
    </row>
    <row r="243" spans="1:8" ht="15">
      <c r="A243" s="289"/>
      <c r="B243" s="289"/>
      <c r="C243" s="289"/>
      <c r="D243" s="304"/>
      <c r="E243" s="304"/>
      <c r="F243" s="304"/>
      <c r="G243" s="304"/>
      <c r="H243" s="304"/>
    </row>
    <row r="244" spans="1:8" ht="15">
      <c r="A244" s="289"/>
      <c r="B244" s="289"/>
      <c r="C244" s="289"/>
      <c r="D244" s="304"/>
      <c r="E244" s="304"/>
      <c r="F244" s="304"/>
      <c r="G244" s="304"/>
      <c r="H244" s="304"/>
    </row>
    <row r="245" spans="1:8" ht="15">
      <c r="A245" s="289"/>
      <c r="B245" s="289"/>
      <c r="C245" s="289"/>
      <c r="D245" s="304"/>
      <c r="E245" s="304"/>
      <c r="F245" s="304"/>
      <c r="G245" s="304"/>
      <c r="H245" s="304"/>
    </row>
    <row r="246" spans="1:8" ht="15">
      <c r="A246" s="289"/>
      <c r="B246" s="289"/>
      <c r="C246" s="289"/>
      <c r="D246" s="304"/>
      <c r="E246" s="304"/>
      <c r="F246" s="304"/>
      <c r="G246" s="304"/>
      <c r="H246" s="304"/>
    </row>
    <row r="247" spans="1:8" ht="15">
      <c r="A247" s="289"/>
      <c r="B247" s="289"/>
      <c r="C247" s="289"/>
      <c r="D247" s="304"/>
      <c r="E247" s="304"/>
      <c r="F247" s="304"/>
      <c r="G247" s="304"/>
      <c r="H247" s="304"/>
    </row>
    <row r="248" spans="1:8" ht="15">
      <c r="A248" s="289"/>
      <c r="B248" s="289"/>
      <c r="C248" s="289"/>
      <c r="D248" s="304"/>
      <c r="E248" s="304"/>
      <c r="F248" s="304"/>
      <c r="G248" s="304"/>
      <c r="H248" s="304"/>
    </row>
    <row r="249" spans="1:8" ht="15">
      <c r="A249" s="289"/>
      <c r="B249" s="289"/>
      <c r="C249" s="289"/>
      <c r="D249" s="304"/>
      <c r="E249" s="304"/>
      <c r="F249" s="304"/>
      <c r="G249" s="304"/>
      <c r="H249" s="304"/>
    </row>
    <row r="250" spans="1:8" ht="15">
      <c r="A250" s="289"/>
      <c r="B250" s="289"/>
      <c r="C250" s="289"/>
      <c r="D250" s="304"/>
      <c r="E250" s="304"/>
      <c r="F250" s="304"/>
      <c r="G250" s="304"/>
      <c r="H250" s="304"/>
    </row>
    <row r="251" spans="1:8" ht="15">
      <c r="A251" s="289"/>
      <c r="B251" s="289"/>
      <c r="C251" s="289"/>
      <c r="D251" s="304"/>
      <c r="E251" s="304"/>
      <c r="F251" s="304"/>
      <c r="G251" s="304"/>
      <c r="H251" s="304"/>
    </row>
    <row r="252" spans="1:8" ht="15">
      <c r="A252" s="289"/>
      <c r="B252" s="289"/>
      <c r="C252" s="289"/>
      <c r="D252" s="304"/>
      <c r="E252" s="304"/>
      <c r="F252" s="304"/>
      <c r="G252" s="304"/>
      <c r="H252" s="304"/>
    </row>
    <row r="253" spans="1:8" ht="15">
      <c r="A253" s="289"/>
      <c r="B253" s="289"/>
      <c r="C253" s="289"/>
      <c r="D253" s="304"/>
      <c r="E253" s="304"/>
      <c r="F253" s="304"/>
      <c r="G253" s="304"/>
      <c r="H253" s="304"/>
    </row>
    <row r="254" spans="1:8" ht="15">
      <c r="A254" s="289"/>
      <c r="B254" s="289"/>
      <c r="C254" s="289"/>
      <c r="D254" s="304"/>
      <c r="E254" s="304"/>
      <c r="F254" s="304"/>
      <c r="G254" s="304"/>
      <c r="H254" s="304"/>
    </row>
    <row r="255" spans="1:8" ht="15">
      <c r="A255" s="289"/>
      <c r="B255" s="289"/>
      <c r="C255" s="289"/>
      <c r="D255" s="304"/>
      <c r="E255" s="304"/>
      <c r="F255" s="304"/>
      <c r="G255" s="304"/>
      <c r="H255" s="304"/>
    </row>
    <row r="256" spans="1:8" ht="15">
      <c r="A256" s="289"/>
      <c r="B256" s="289"/>
      <c r="C256" s="289"/>
      <c r="D256" s="304"/>
      <c r="E256" s="304"/>
      <c r="F256" s="304"/>
      <c r="G256" s="304"/>
      <c r="H256" s="304"/>
    </row>
    <row r="257" spans="1:8" ht="15">
      <c r="A257" s="289"/>
      <c r="B257" s="289"/>
      <c r="C257" s="289"/>
      <c r="D257" s="304"/>
      <c r="E257" s="304"/>
      <c r="F257" s="304"/>
      <c r="G257" s="304"/>
      <c r="H257" s="304"/>
    </row>
    <row r="258" spans="1:8" ht="15">
      <c r="A258" s="289"/>
      <c r="B258" s="289"/>
      <c r="C258" s="289"/>
      <c r="D258" s="304"/>
      <c r="E258" s="304"/>
      <c r="F258" s="304"/>
      <c r="G258" s="304"/>
      <c r="H258" s="304"/>
    </row>
    <row r="259" spans="1:8" ht="15">
      <c r="A259" s="289"/>
      <c r="B259" s="289"/>
      <c r="C259" s="289"/>
      <c r="D259" s="304"/>
      <c r="E259" s="304"/>
      <c r="F259" s="304"/>
      <c r="G259" s="304"/>
      <c r="H259" s="304"/>
    </row>
    <row r="260" spans="1:8" ht="15">
      <c r="A260" s="289"/>
      <c r="B260" s="289"/>
      <c r="C260" s="289"/>
      <c r="D260" s="304"/>
      <c r="E260" s="304"/>
      <c r="F260" s="304"/>
      <c r="G260" s="304"/>
      <c r="H260" s="304"/>
    </row>
    <row r="261" spans="1:8" ht="15">
      <c r="A261" s="289"/>
      <c r="B261" s="289"/>
      <c r="C261" s="289"/>
      <c r="D261" s="304"/>
      <c r="E261" s="304"/>
      <c r="F261" s="304"/>
      <c r="G261" s="304"/>
      <c r="H261" s="304"/>
    </row>
    <row r="262" spans="1:8" ht="15">
      <c r="A262" s="289"/>
      <c r="B262" s="289"/>
      <c r="C262" s="289"/>
      <c r="D262" s="304"/>
      <c r="E262" s="304"/>
      <c r="F262" s="304"/>
      <c r="G262" s="304"/>
      <c r="H262" s="304"/>
    </row>
    <row r="263" spans="1:8" ht="15">
      <c r="A263" s="289"/>
      <c r="B263" s="289"/>
      <c r="C263" s="289"/>
      <c r="D263" s="304"/>
      <c r="E263" s="304"/>
      <c r="F263" s="304"/>
      <c r="G263" s="304"/>
      <c r="H263" s="304"/>
    </row>
    <row r="264" spans="1:8" ht="15">
      <c r="A264" s="289"/>
      <c r="B264" s="289"/>
      <c r="C264" s="289"/>
      <c r="D264" s="304"/>
      <c r="E264" s="304"/>
      <c r="F264" s="304"/>
      <c r="G264" s="304"/>
      <c r="H264" s="304"/>
    </row>
    <row r="265" spans="1:8" ht="15">
      <c r="A265" s="289"/>
      <c r="B265" s="289"/>
      <c r="C265" s="289"/>
      <c r="D265" s="304"/>
      <c r="E265" s="304"/>
      <c r="F265" s="304"/>
      <c r="G265" s="304"/>
      <c r="H265" s="304"/>
    </row>
    <row r="266" spans="1:8" ht="15">
      <c r="A266" s="289"/>
      <c r="B266" s="289"/>
      <c r="C266" s="289"/>
      <c r="D266" s="304"/>
      <c r="E266" s="304"/>
      <c r="F266" s="304"/>
      <c r="G266" s="304"/>
      <c r="H266" s="304"/>
    </row>
    <row r="267" spans="1:8" ht="15">
      <c r="A267" s="289"/>
      <c r="B267" s="289"/>
      <c r="C267" s="289"/>
      <c r="D267" s="304"/>
      <c r="E267" s="304"/>
      <c r="F267" s="304"/>
      <c r="G267" s="304"/>
      <c r="H267" s="304"/>
    </row>
    <row r="268" spans="1:8" ht="15">
      <c r="A268" s="289"/>
      <c r="B268" s="289"/>
      <c r="C268" s="289"/>
      <c r="D268" s="304"/>
      <c r="E268" s="304"/>
      <c r="F268" s="304"/>
      <c r="G268" s="304"/>
      <c r="H268" s="304"/>
    </row>
    <row r="269" spans="1:8" ht="15">
      <c r="A269" s="289"/>
      <c r="B269" s="289"/>
      <c r="C269" s="289"/>
      <c r="D269" s="304"/>
      <c r="E269" s="304"/>
      <c r="F269" s="304"/>
      <c r="G269" s="304"/>
      <c r="H269" s="304"/>
    </row>
    <row r="270" spans="1:8" ht="15">
      <c r="A270" s="289"/>
      <c r="B270" s="289"/>
      <c r="C270" s="289"/>
      <c r="D270" s="304"/>
      <c r="E270" s="304"/>
      <c r="F270" s="304"/>
      <c r="G270" s="304"/>
      <c r="H270" s="304"/>
    </row>
    <row r="271" spans="1:8" ht="15">
      <c r="A271" s="289"/>
      <c r="B271" s="289"/>
      <c r="C271" s="289"/>
      <c r="D271" s="304"/>
      <c r="E271" s="304"/>
      <c r="F271" s="304"/>
      <c r="G271" s="304"/>
      <c r="H271" s="304"/>
    </row>
    <row r="272" spans="1:8" ht="15">
      <c r="A272" s="289"/>
      <c r="B272" s="289"/>
      <c r="C272" s="289"/>
      <c r="D272" s="304"/>
      <c r="E272" s="304"/>
      <c r="F272" s="304"/>
      <c r="G272" s="304"/>
      <c r="H272" s="304"/>
    </row>
    <row r="273" spans="1:8" ht="15">
      <c r="A273" s="289"/>
      <c r="B273" s="289"/>
      <c r="C273" s="289"/>
      <c r="D273" s="304"/>
      <c r="E273" s="304"/>
      <c r="F273" s="304"/>
      <c r="G273" s="304"/>
      <c r="H273" s="304"/>
    </row>
    <row r="274" spans="1:8" ht="15">
      <c r="A274" s="289"/>
      <c r="B274" s="289"/>
      <c r="C274" s="289"/>
      <c r="D274" s="304"/>
      <c r="E274" s="304"/>
      <c r="F274" s="304"/>
      <c r="G274" s="304"/>
      <c r="H274" s="304"/>
    </row>
    <row r="275" spans="1:8" ht="15">
      <c r="A275" s="289"/>
      <c r="B275" s="289"/>
      <c r="C275" s="289"/>
      <c r="D275" s="304"/>
      <c r="E275" s="304"/>
      <c r="F275" s="304"/>
      <c r="G275" s="304"/>
      <c r="H275" s="304"/>
    </row>
    <row r="276" spans="1:8" ht="15">
      <c r="A276" s="289"/>
      <c r="B276" s="289"/>
      <c r="C276" s="289"/>
      <c r="D276" s="304"/>
      <c r="E276" s="304"/>
      <c r="F276" s="304"/>
      <c r="G276" s="304"/>
      <c r="H276" s="304"/>
    </row>
    <row r="277" spans="1:8" ht="15">
      <c r="A277" s="289"/>
      <c r="B277" s="289"/>
      <c r="C277" s="289"/>
      <c r="D277" s="304"/>
      <c r="E277" s="304"/>
      <c r="F277" s="304"/>
      <c r="G277" s="304"/>
      <c r="H277" s="304"/>
    </row>
    <row r="278" spans="1:8" ht="15">
      <c r="A278" s="289"/>
      <c r="B278" s="289"/>
      <c r="C278" s="289"/>
      <c r="D278" s="304"/>
      <c r="E278" s="304"/>
      <c r="F278" s="304"/>
      <c r="G278" s="304"/>
      <c r="H278" s="304"/>
    </row>
    <row r="279" spans="1:8" ht="15">
      <c r="A279" s="289"/>
      <c r="B279" s="289"/>
      <c r="C279" s="289"/>
      <c r="D279" s="304"/>
      <c r="E279" s="304"/>
      <c r="F279" s="304"/>
      <c r="G279" s="304"/>
      <c r="H279" s="304"/>
    </row>
    <row r="280" spans="1:8" ht="15">
      <c r="A280" s="289"/>
      <c r="B280" s="289"/>
      <c r="C280" s="289"/>
      <c r="D280" s="304"/>
      <c r="E280" s="304"/>
      <c r="F280" s="304"/>
      <c r="G280" s="304"/>
      <c r="H280" s="304"/>
    </row>
    <row r="281" spans="1:8" ht="15">
      <c r="A281" s="289"/>
      <c r="B281" s="289"/>
      <c r="C281" s="289"/>
      <c r="D281" s="304"/>
      <c r="E281" s="304"/>
      <c r="F281" s="304"/>
      <c r="G281" s="304"/>
      <c r="H281" s="304"/>
    </row>
    <row r="282" spans="1:8" ht="15">
      <c r="A282" s="289"/>
      <c r="B282" s="289"/>
      <c r="C282" s="289"/>
      <c r="D282" s="304"/>
      <c r="E282" s="304"/>
      <c r="F282" s="304"/>
      <c r="G282" s="304"/>
      <c r="H282" s="304"/>
    </row>
    <row r="283" spans="1:8" ht="15">
      <c r="A283" s="289"/>
      <c r="B283" s="289"/>
      <c r="C283" s="289"/>
      <c r="D283" s="304"/>
      <c r="E283" s="304"/>
      <c r="F283" s="304"/>
      <c r="G283" s="304"/>
      <c r="H283" s="304"/>
    </row>
    <row r="284" spans="1:8" ht="15">
      <c r="A284" s="289"/>
      <c r="B284" s="289"/>
      <c r="C284" s="289"/>
      <c r="D284" s="304"/>
      <c r="E284" s="304"/>
      <c r="F284" s="304"/>
      <c r="G284" s="304"/>
      <c r="H284" s="304"/>
    </row>
    <row r="285" spans="1:8" ht="15">
      <c r="A285" s="289"/>
      <c r="B285" s="289"/>
      <c r="C285" s="289"/>
      <c r="D285" s="304"/>
      <c r="E285" s="304"/>
      <c r="F285" s="304"/>
      <c r="G285" s="304"/>
      <c r="H285" s="304"/>
    </row>
    <row r="286" spans="1:8" ht="15">
      <c r="A286" s="289"/>
      <c r="B286" s="289"/>
      <c r="C286" s="289"/>
      <c r="D286" s="304"/>
      <c r="E286" s="304"/>
      <c r="F286" s="304"/>
      <c r="G286" s="304"/>
      <c r="H286" s="304"/>
    </row>
    <row r="287" spans="1:8" ht="15">
      <c r="A287" s="289"/>
      <c r="B287" s="289"/>
      <c r="C287" s="289"/>
      <c r="D287" s="304"/>
      <c r="E287" s="304"/>
      <c r="F287" s="304"/>
      <c r="G287" s="304"/>
      <c r="H287" s="304"/>
    </row>
    <row r="288" spans="1:8" ht="15">
      <c r="A288" s="289"/>
      <c r="B288" s="289"/>
      <c r="C288" s="289"/>
      <c r="D288" s="304"/>
      <c r="E288" s="304"/>
      <c r="F288" s="304"/>
      <c r="G288" s="304"/>
      <c r="H288" s="304"/>
    </row>
    <row r="289" spans="1:8" ht="15">
      <c r="A289" s="289"/>
      <c r="B289" s="289"/>
      <c r="C289" s="289"/>
      <c r="D289" s="304"/>
      <c r="E289" s="304"/>
      <c r="F289" s="304"/>
      <c r="G289" s="304"/>
      <c r="H289" s="304"/>
    </row>
    <row r="290" spans="1:8" ht="15">
      <c r="A290" s="289"/>
      <c r="B290" s="289"/>
      <c r="C290" s="289"/>
      <c r="D290" s="304"/>
      <c r="E290" s="304"/>
      <c r="F290" s="304"/>
      <c r="G290" s="304"/>
      <c r="H290" s="304"/>
    </row>
    <row r="291" spans="1:8" ht="15">
      <c r="A291" s="289"/>
      <c r="B291" s="289"/>
      <c r="C291" s="289"/>
      <c r="D291" s="304"/>
      <c r="E291" s="304"/>
      <c r="F291" s="304"/>
      <c r="G291" s="304"/>
      <c r="H291" s="304"/>
    </row>
    <row r="292" spans="1:8" ht="15">
      <c r="A292" s="289"/>
      <c r="B292" s="289"/>
      <c r="C292" s="289"/>
      <c r="D292" s="304"/>
      <c r="E292" s="304"/>
      <c r="F292" s="304"/>
      <c r="G292" s="304"/>
      <c r="H292" s="304"/>
    </row>
    <row r="293" spans="1:8" ht="15">
      <c r="A293" s="289"/>
      <c r="B293" s="289"/>
      <c r="C293" s="289"/>
      <c r="D293" s="304"/>
      <c r="E293" s="304"/>
      <c r="F293" s="304"/>
      <c r="G293" s="304"/>
      <c r="H293" s="304"/>
    </row>
    <row r="294" spans="1:8" ht="15">
      <c r="A294" s="289"/>
      <c r="B294" s="289"/>
      <c r="C294" s="289"/>
      <c r="D294" s="304"/>
      <c r="E294" s="304"/>
      <c r="F294" s="304"/>
      <c r="G294" s="304"/>
      <c r="H294" s="304"/>
    </row>
    <row r="295" spans="1:8" ht="15">
      <c r="A295" s="289"/>
      <c r="B295" s="289"/>
      <c r="C295" s="289"/>
      <c r="D295" s="304"/>
      <c r="E295" s="304"/>
      <c r="F295" s="304"/>
      <c r="G295" s="304"/>
      <c r="H295" s="304"/>
    </row>
    <row r="296" spans="1:8" ht="15">
      <c r="A296" s="289"/>
      <c r="B296" s="289"/>
      <c r="C296" s="289"/>
      <c r="D296" s="304"/>
      <c r="E296" s="304"/>
      <c r="F296" s="304"/>
      <c r="G296" s="304"/>
      <c r="H296" s="304"/>
    </row>
    <row r="297" spans="1:8" ht="15">
      <c r="A297" s="289"/>
      <c r="B297" s="289"/>
      <c r="C297" s="289"/>
      <c r="D297" s="304"/>
      <c r="E297" s="304"/>
      <c r="F297" s="304"/>
      <c r="G297" s="304"/>
      <c r="H297" s="304"/>
    </row>
    <row r="298" spans="1:8" ht="15">
      <c r="A298" s="289"/>
      <c r="B298" s="289"/>
      <c r="C298" s="289"/>
      <c r="D298" s="304"/>
      <c r="E298" s="304"/>
      <c r="F298" s="304"/>
      <c r="G298" s="304"/>
      <c r="H298" s="304"/>
    </row>
    <row r="299" spans="1:8" ht="15">
      <c r="A299" s="289"/>
      <c r="B299" s="289"/>
      <c r="C299" s="289"/>
      <c r="D299" s="304"/>
      <c r="E299" s="304"/>
      <c r="F299" s="304"/>
      <c r="G299" s="304"/>
      <c r="H299" s="304"/>
    </row>
    <row r="300" spans="1:8" ht="15">
      <c r="A300" s="289"/>
      <c r="B300" s="289"/>
      <c r="C300" s="289"/>
      <c r="D300" s="304"/>
      <c r="E300" s="304"/>
      <c r="F300" s="304"/>
      <c r="G300" s="304"/>
      <c r="H300" s="304"/>
    </row>
    <row r="301" spans="1:8" ht="15">
      <c r="A301" s="289"/>
      <c r="B301" s="289"/>
      <c r="C301" s="289"/>
      <c r="D301" s="304"/>
      <c r="E301" s="304"/>
      <c r="F301" s="304"/>
      <c r="G301" s="304"/>
      <c r="H301" s="304"/>
    </row>
    <row r="302" spans="1:8" ht="15">
      <c r="A302" s="289"/>
      <c r="B302" s="289"/>
      <c r="C302" s="289"/>
      <c r="D302" s="304"/>
      <c r="E302" s="304"/>
      <c r="F302" s="304"/>
      <c r="G302" s="304"/>
      <c r="H302" s="304"/>
    </row>
    <row r="303" spans="1:8" ht="15">
      <c r="A303" s="289"/>
      <c r="B303" s="289"/>
      <c r="C303" s="289"/>
      <c r="D303" s="304"/>
      <c r="E303" s="304"/>
      <c r="F303" s="304"/>
      <c r="G303" s="304"/>
      <c r="H303" s="304"/>
    </row>
    <row r="304" spans="1:8" ht="15">
      <c r="A304" s="289"/>
      <c r="B304" s="289"/>
      <c r="C304" s="289"/>
      <c r="D304" s="304"/>
      <c r="E304" s="304"/>
      <c r="F304" s="304"/>
      <c r="G304" s="304"/>
      <c r="H304" s="304"/>
    </row>
    <row r="305" spans="1:8" ht="15">
      <c r="A305" s="289"/>
      <c r="B305" s="289"/>
      <c r="C305" s="289"/>
      <c r="D305" s="304"/>
      <c r="E305" s="304"/>
      <c r="F305" s="304"/>
      <c r="G305" s="304"/>
      <c r="H305" s="304"/>
    </row>
    <row r="306" spans="1:8" ht="15">
      <c r="A306" s="289"/>
      <c r="B306" s="289"/>
      <c r="C306" s="289"/>
      <c r="D306" s="304"/>
      <c r="E306" s="304"/>
      <c r="F306" s="304"/>
      <c r="G306" s="304"/>
      <c r="H306" s="304"/>
    </row>
    <row r="307" spans="1:8" ht="15">
      <c r="A307" s="289"/>
      <c r="B307" s="289"/>
      <c r="C307" s="289"/>
      <c r="D307" s="304"/>
      <c r="E307" s="304"/>
      <c r="F307" s="304"/>
      <c r="G307" s="304"/>
      <c r="H307" s="304"/>
    </row>
    <row r="308" spans="1:8" ht="15">
      <c r="A308" s="289"/>
      <c r="B308" s="289"/>
      <c r="C308" s="289"/>
      <c r="D308" s="304"/>
      <c r="E308" s="304"/>
      <c r="F308" s="304"/>
      <c r="G308" s="304"/>
      <c r="H308" s="304"/>
    </row>
    <row r="309" spans="1:8" ht="15">
      <c r="A309" s="289"/>
      <c r="B309" s="289"/>
      <c r="C309" s="289"/>
      <c r="D309" s="304"/>
      <c r="E309" s="304"/>
      <c r="F309" s="304"/>
      <c r="G309" s="304"/>
      <c r="H309" s="304"/>
    </row>
    <row r="310" spans="1:8" ht="15">
      <c r="A310" s="289"/>
      <c r="B310" s="289"/>
      <c r="C310" s="289"/>
      <c r="D310" s="304"/>
      <c r="E310" s="304"/>
      <c r="F310" s="304"/>
      <c r="G310" s="304"/>
      <c r="H310" s="304"/>
    </row>
    <row r="311" spans="1:8" ht="15">
      <c r="A311" s="289"/>
      <c r="B311" s="289"/>
      <c r="C311" s="289"/>
      <c r="D311" s="304"/>
      <c r="E311" s="304"/>
      <c r="F311" s="304"/>
      <c r="G311" s="304"/>
      <c r="H311" s="304"/>
    </row>
    <row r="312" spans="1:8" ht="15">
      <c r="A312" s="289"/>
      <c r="B312" s="289"/>
      <c r="C312" s="289"/>
      <c r="D312" s="304"/>
      <c r="E312" s="304"/>
      <c r="F312" s="304"/>
      <c r="G312" s="304"/>
      <c r="H312" s="304"/>
    </row>
    <row r="313" spans="1:8" ht="15">
      <c r="A313" s="289"/>
      <c r="B313" s="289"/>
      <c r="C313" s="289"/>
      <c r="D313" s="304"/>
      <c r="E313" s="304"/>
      <c r="F313" s="304"/>
      <c r="G313" s="304"/>
      <c r="H313" s="304"/>
    </row>
    <row r="314" spans="1:8" ht="15">
      <c r="A314" s="289"/>
      <c r="B314" s="289"/>
      <c r="C314" s="289"/>
      <c r="D314" s="304"/>
      <c r="E314" s="304"/>
      <c r="F314" s="304"/>
      <c r="G314" s="304"/>
      <c r="H314" s="304"/>
    </row>
    <row r="315" spans="1:8" ht="15">
      <c r="A315" s="289"/>
      <c r="B315" s="289"/>
      <c r="C315" s="289"/>
      <c r="D315" s="304"/>
      <c r="E315" s="304"/>
      <c r="F315" s="304"/>
      <c r="G315" s="304"/>
      <c r="H315" s="304"/>
    </row>
    <row r="316" spans="1:8" ht="15">
      <c r="A316" s="289"/>
      <c r="B316" s="289"/>
      <c r="C316" s="289"/>
      <c r="D316" s="304"/>
      <c r="E316" s="304"/>
      <c r="F316" s="304"/>
      <c r="G316" s="304"/>
      <c r="H316" s="304"/>
    </row>
    <row r="317" spans="1:8" ht="15">
      <c r="A317" s="289"/>
      <c r="B317" s="289"/>
      <c r="C317" s="289"/>
      <c r="D317" s="304"/>
      <c r="E317" s="304"/>
      <c r="F317" s="304"/>
      <c r="G317" s="304"/>
      <c r="H317" s="304"/>
    </row>
    <row r="318" spans="1:8" ht="15">
      <c r="A318" s="289"/>
      <c r="B318" s="289"/>
      <c r="C318" s="289"/>
      <c r="D318" s="304"/>
      <c r="E318" s="304"/>
      <c r="F318" s="304"/>
      <c r="G318" s="304"/>
      <c r="H318" s="304"/>
    </row>
    <row r="319" spans="1:8" ht="15">
      <c r="A319" s="289"/>
      <c r="B319" s="289"/>
      <c r="C319" s="289"/>
      <c r="D319" s="304"/>
      <c r="E319" s="304"/>
      <c r="F319" s="304"/>
      <c r="G319" s="304"/>
      <c r="H319" s="304"/>
    </row>
    <row r="320" spans="1:8" ht="15">
      <c r="A320" s="289"/>
      <c r="B320" s="289"/>
      <c r="C320" s="289"/>
      <c r="D320" s="304"/>
      <c r="E320" s="304"/>
      <c r="F320" s="304"/>
      <c r="G320" s="304"/>
      <c r="H320" s="304"/>
    </row>
    <row r="321" spans="1:8" ht="15">
      <c r="A321" s="289"/>
      <c r="B321" s="289"/>
      <c r="C321" s="289"/>
      <c r="D321" s="304"/>
      <c r="E321" s="304"/>
      <c r="F321" s="304"/>
      <c r="G321" s="304"/>
      <c r="H321" s="304"/>
    </row>
    <row r="322" spans="1:8" ht="15">
      <c r="A322" s="289"/>
      <c r="B322" s="289"/>
      <c r="C322" s="289"/>
      <c r="D322" s="304"/>
      <c r="E322" s="304"/>
      <c r="F322" s="304"/>
      <c r="G322" s="304"/>
      <c r="H322" s="304"/>
    </row>
    <row r="323" spans="1:8" ht="15">
      <c r="A323" s="289"/>
      <c r="B323" s="289"/>
      <c r="C323" s="289"/>
      <c r="D323" s="304"/>
      <c r="E323" s="304"/>
      <c r="F323" s="304"/>
      <c r="G323" s="304"/>
      <c r="H323" s="304"/>
    </row>
    <row r="324" spans="1:8" ht="15">
      <c r="A324" s="289"/>
      <c r="B324" s="289"/>
      <c r="C324" s="289"/>
      <c r="D324" s="304"/>
      <c r="E324" s="304"/>
      <c r="F324" s="304"/>
      <c r="G324" s="304"/>
      <c r="H324" s="304"/>
    </row>
    <row r="325" spans="1:8" ht="15">
      <c r="A325" s="289"/>
      <c r="B325" s="289"/>
      <c r="C325" s="289"/>
      <c r="D325" s="304"/>
      <c r="E325" s="304"/>
      <c r="F325" s="304"/>
      <c r="G325" s="304"/>
      <c r="H325" s="304"/>
    </row>
    <row r="326" spans="1:8" ht="15">
      <c r="A326" s="289"/>
      <c r="B326" s="289"/>
      <c r="C326" s="289"/>
      <c r="D326" s="304"/>
      <c r="E326" s="304"/>
      <c r="F326" s="304"/>
      <c r="G326" s="304"/>
      <c r="H326" s="304"/>
    </row>
    <row r="327" spans="1:8" ht="15">
      <c r="A327" s="289"/>
      <c r="B327" s="289"/>
      <c r="C327" s="289"/>
      <c r="D327" s="304"/>
      <c r="E327" s="304"/>
      <c r="F327" s="304"/>
      <c r="G327" s="304"/>
      <c r="H327" s="304"/>
    </row>
    <row r="328" spans="1:8" ht="15">
      <c r="A328" s="289"/>
      <c r="B328" s="289"/>
      <c r="C328" s="289"/>
      <c r="D328" s="304"/>
      <c r="E328" s="304"/>
      <c r="F328" s="304"/>
      <c r="G328" s="304"/>
      <c r="H328" s="304"/>
    </row>
    <row r="329" spans="1:8" ht="15">
      <c r="A329" s="289"/>
      <c r="B329" s="289"/>
      <c r="C329" s="289"/>
      <c r="D329" s="304"/>
      <c r="E329" s="304"/>
      <c r="F329" s="304"/>
      <c r="G329" s="304"/>
      <c r="H329" s="304"/>
    </row>
    <row r="330" spans="1:8" ht="15">
      <c r="A330" s="289"/>
      <c r="B330" s="289"/>
      <c r="C330" s="289"/>
      <c r="D330" s="304"/>
      <c r="E330" s="304"/>
      <c r="F330" s="304"/>
      <c r="G330" s="304"/>
      <c r="H330" s="304"/>
    </row>
    <row r="331" spans="1:8" ht="15">
      <c r="A331" s="289"/>
      <c r="B331" s="289"/>
      <c r="C331" s="289"/>
      <c r="D331" s="304"/>
      <c r="E331" s="304"/>
      <c r="F331" s="304"/>
      <c r="G331" s="304"/>
      <c r="H331" s="304"/>
    </row>
    <row r="332" spans="1:8" ht="15">
      <c r="A332" s="289"/>
      <c r="B332" s="289"/>
      <c r="C332" s="289"/>
      <c r="D332" s="304"/>
      <c r="E332" s="304"/>
      <c r="F332" s="304"/>
      <c r="G332" s="304"/>
      <c r="H332" s="304"/>
    </row>
    <row r="333" spans="1:8" ht="15">
      <c r="A333" s="289"/>
      <c r="B333" s="289"/>
      <c r="C333" s="289"/>
      <c r="D333" s="304"/>
      <c r="E333" s="304"/>
      <c r="F333" s="304"/>
      <c r="G333" s="304"/>
      <c r="H333" s="304"/>
    </row>
    <row r="334" spans="1:8" ht="15">
      <c r="A334" s="289"/>
      <c r="B334" s="289"/>
      <c r="C334" s="289"/>
      <c r="D334" s="304"/>
      <c r="E334" s="304"/>
      <c r="F334" s="304"/>
      <c r="G334" s="304"/>
      <c r="H334" s="304"/>
    </row>
    <row r="335" spans="1:8" ht="15">
      <c r="A335" s="289"/>
      <c r="B335" s="289"/>
      <c r="C335" s="289"/>
      <c r="D335" s="304"/>
      <c r="E335" s="304"/>
      <c r="F335" s="304"/>
      <c r="G335" s="304"/>
      <c r="H335" s="304"/>
    </row>
    <row r="336" spans="1:8" ht="15">
      <c r="A336" s="289"/>
      <c r="B336" s="289"/>
      <c r="C336" s="289"/>
      <c r="D336" s="304"/>
      <c r="E336" s="304"/>
      <c r="F336" s="304"/>
      <c r="G336" s="304"/>
      <c r="H336" s="304"/>
    </row>
    <row r="337" spans="1:8" ht="15">
      <c r="A337" s="289"/>
      <c r="B337" s="289"/>
      <c r="C337" s="289"/>
      <c r="D337" s="304"/>
      <c r="E337" s="304"/>
      <c r="F337" s="304"/>
      <c r="G337" s="304"/>
      <c r="H337" s="304"/>
    </row>
    <row r="338" spans="1:8" ht="15">
      <c r="A338" s="289"/>
      <c r="B338" s="289"/>
      <c r="C338" s="289"/>
      <c r="D338" s="304"/>
      <c r="E338" s="304"/>
      <c r="F338" s="304"/>
      <c r="G338" s="304"/>
      <c r="H338" s="304"/>
    </row>
    <row r="339" spans="1:8" ht="15">
      <c r="A339" s="289"/>
      <c r="B339" s="289"/>
      <c r="C339" s="289"/>
      <c r="D339" s="304"/>
      <c r="E339" s="304"/>
      <c r="F339" s="304"/>
      <c r="G339" s="304"/>
      <c r="H339" s="304"/>
    </row>
    <row r="340" spans="1:8" ht="15">
      <c r="A340" s="289"/>
      <c r="B340" s="289"/>
      <c r="C340" s="289"/>
      <c r="D340" s="304"/>
      <c r="E340" s="304"/>
      <c r="F340" s="304"/>
      <c r="G340" s="304"/>
      <c r="H340" s="304"/>
    </row>
    <row r="341" spans="1:8" ht="15">
      <c r="A341" s="289"/>
      <c r="B341" s="289"/>
      <c r="C341" s="289"/>
      <c r="D341" s="304"/>
      <c r="E341" s="304"/>
      <c r="F341" s="304"/>
      <c r="G341" s="304"/>
      <c r="H341" s="304"/>
    </row>
    <row r="342" spans="1:8" ht="15">
      <c r="A342" s="289"/>
      <c r="B342" s="289"/>
      <c r="C342" s="289"/>
      <c r="D342" s="304"/>
      <c r="E342" s="304"/>
      <c r="F342" s="304"/>
      <c r="G342" s="304"/>
      <c r="H342" s="304"/>
    </row>
    <row r="343" spans="1:8" ht="15">
      <c r="A343" s="289"/>
      <c r="B343" s="289"/>
      <c r="C343" s="289"/>
      <c r="D343" s="304"/>
      <c r="E343" s="304"/>
      <c r="F343" s="304"/>
      <c r="G343" s="304"/>
      <c r="H343" s="304"/>
    </row>
    <row r="344" spans="1:8" ht="15">
      <c r="A344" s="289"/>
      <c r="B344" s="289"/>
      <c r="C344" s="289"/>
      <c r="D344" s="304"/>
      <c r="E344" s="304"/>
      <c r="F344" s="304"/>
      <c r="G344" s="304"/>
      <c r="H344" s="304"/>
    </row>
    <row r="345" spans="1:8" ht="15">
      <c r="A345" s="289"/>
      <c r="B345" s="289"/>
      <c r="C345" s="289"/>
      <c r="D345" s="304"/>
      <c r="E345" s="304"/>
      <c r="F345" s="304"/>
      <c r="G345" s="304"/>
      <c r="H345" s="304"/>
    </row>
    <row r="346" spans="1:8" ht="15">
      <c r="A346" s="289"/>
      <c r="B346" s="289"/>
      <c r="C346" s="289"/>
      <c r="D346" s="304"/>
      <c r="E346" s="304"/>
      <c r="F346" s="304"/>
      <c r="G346" s="304"/>
      <c r="H346" s="304"/>
    </row>
    <row r="347" spans="1:8" ht="15">
      <c r="A347" s="289"/>
      <c r="B347" s="289"/>
      <c r="C347" s="289"/>
      <c r="D347" s="304"/>
      <c r="E347" s="304"/>
      <c r="F347" s="304"/>
      <c r="G347" s="304"/>
      <c r="H347" s="304"/>
    </row>
    <row r="348" spans="1:8" ht="15">
      <c r="A348" s="289"/>
      <c r="B348" s="289"/>
      <c r="C348" s="289"/>
      <c r="D348" s="304"/>
      <c r="E348" s="304"/>
      <c r="F348" s="304"/>
      <c r="G348" s="304"/>
      <c r="H348" s="304"/>
    </row>
    <row r="349" spans="1:8" ht="15">
      <c r="A349" s="289"/>
      <c r="B349" s="289"/>
      <c r="C349" s="289"/>
      <c r="D349" s="304"/>
      <c r="E349" s="304"/>
      <c r="F349" s="304"/>
      <c r="G349" s="304"/>
      <c r="H349" s="304"/>
    </row>
    <row r="350" spans="1:8" ht="15">
      <c r="A350" s="289"/>
      <c r="B350" s="289"/>
      <c r="C350" s="289"/>
      <c r="D350" s="304"/>
      <c r="E350" s="304"/>
      <c r="F350" s="304"/>
      <c r="G350" s="304"/>
      <c r="H350" s="304"/>
    </row>
    <row r="351" spans="1:8" ht="15">
      <c r="A351" s="289"/>
      <c r="B351" s="289"/>
      <c r="C351" s="289"/>
      <c r="D351" s="304"/>
      <c r="E351" s="304"/>
      <c r="F351" s="304"/>
      <c r="G351" s="304"/>
      <c r="H351" s="304"/>
    </row>
    <row r="352" spans="1:8" ht="15">
      <c r="A352" s="289"/>
      <c r="B352" s="289"/>
      <c r="C352" s="289"/>
      <c r="D352" s="304"/>
      <c r="E352" s="304"/>
      <c r="F352" s="304"/>
      <c r="G352" s="304"/>
      <c r="H352" s="304"/>
    </row>
    <row r="353" spans="1:8" ht="15">
      <c r="A353" s="289"/>
      <c r="B353" s="289"/>
      <c r="C353" s="289"/>
      <c r="D353" s="304"/>
      <c r="E353" s="304"/>
      <c r="F353" s="304"/>
      <c r="G353" s="304"/>
      <c r="H353" s="304"/>
    </row>
    <row r="354" spans="1:8" ht="15">
      <c r="A354" s="289"/>
      <c r="B354" s="289"/>
      <c r="C354" s="289"/>
      <c r="D354" s="304"/>
      <c r="E354" s="304"/>
      <c r="F354" s="304"/>
      <c r="G354" s="304"/>
      <c r="H354" s="304"/>
    </row>
    <row r="355" spans="1:8" ht="15">
      <c r="A355" s="289"/>
      <c r="B355" s="289"/>
      <c r="C355" s="289"/>
      <c r="D355" s="304"/>
      <c r="E355" s="304"/>
      <c r="F355" s="304"/>
      <c r="G355" s="304"/>
      <c r="H355" s="304"/>
    </row>
    <row r="356" spans="1:8" ht="15">
      <c r="A356" s="289"/>
      <c r="B356" s="289"/>
      <c r="C356" s="289"/>
      <c r="D356" s="304"/>
      <c r="E356" s="304"/>
      <c r="F356" s="304"/>
      <c r="G356" s="304"/>
      <c r="H356" s="304"/>
    </row>
    <row r="357" spans="1:8" ht="15">
      <c r="A357" s="289"/>
      <c r="B357" s="289"/>
      <c r="C357" s="289"/>
      <c r="D357" s="304"/>
      <c r="E357" s="304"/>
      <c r="F357" s="304"/>
      <c r="G357" s="304"/>
      <c r="H357" s="304"/>
    </row>
    <row r="358" spans="1:8" ht="15">
      <c r="A358" s="289"/>
      <c r="B358" s="289"/>
      <c r="C358" s="289"/>
      <c r="D358" s="304"/>
      <c r="E358" s="304"/>
      <c r="F358" s="304"/>
      <c r="G358" s="304"/>
      <c r="H358" s="304"/>
    </row>
    <row r="359" spans="1:8" ht="15">
      <c r="A359" s="289"/>
      <c r="B359" s="289"/>
      <c r="C359" s="289"/>
      <c r="D359" s="304"/>
      <c r="E359" s="304"/>
      <c r="F359" s="304"/>
      <c r="G359" s="304"/>
      <c r="H359" s="304"/>
    </row>
    <row r="360" spans="1:8" ht="15">
      <c r="A360" s="289"/>
      <c r="B360" s="289"/>
      <c r="C360" s="289"/>
      <c r="D360" s="304"/>
      <c r="E360" s="304"/>
      <c r="F360" s="304"/>
      <c r="G360" s="304"/>
      <c r="H360" s="304"/>
    </row>
    <row r="361" spans="1:8" ht="15">
      <c r="A361" s="289"/>
      <c r="B361" s="289"/>
      <c r="C361" s="289"/>
      <c r="D361" s="304"/>
      <c r="E361" s="304"/>
      <c r="F361" s="304"/>
      <c r="G361" s="304"/>
      <c r="H361" s="304"/>
    </row>
    <row r="362" spans="1:8" ht="15">
      <c r="A362" s="289"/>
      <c r="B362" s="289"/>
      <c r="C362" s="289"/>
      <c r="D362" s="304"/>
      <c r="E362" s="304"/>
      <c r="F362" s="304"/>
      <c r="G362" s="304"/>
      <c r="H362" s="304"/>
    </row>
    <row r="363" spans="1:8" ht="15">
      <c r="A363" s="289"/>
      <c r="B363" s="289"/>
      <c r="C363" s="289"/>
      <c r="D363" s="304"/>
      <c r="E363" s="304"/>
      <c r="F363" s="304"/>
      <c r="G363" s="304"/>
      <c r="H363" s="304"/>
    </row>
    <row r="364" spans="1:8" ht="15">
      <c r="A364" s="289"/>
      <c r="B364" s="289"/>
      <c r="C364" s="289"/>
      <c r="D364" s="304"/>
      <c r="E364" s="304"/>
      <c r="F364" s="304"/>
      <c r="G364" s="304"/>
      <c r="H364" s="304"/>
    </row>
    <row r="365" spans="1:8" ht="15">
      <c r="A365" s="289"/>
      <c r="B365" s="289"/>
      <c r="C365" s="289"/>
      <c r="D365" s="304"/>
      <c r="E365" s="304"/>
      <c r="F365" s="304"/>
      <c r="G365" s="304"/>
      <c r="H365" s="304"/>
    </row>
    <row r="366" spans="1:8" ht="15">
      <c r="A366" s="289"/>
      <c r="B366" s="289"/>
      <c r="C366" s="289"/>
      <c r="D366" s="304"/>
      <c r="E366" s="304"/>
      <c r="F366" s="304"/>
      <c r="G366" s="304"/>
      <c r="H366" s="304"/>
    </row>
    <row r="367" spans="1:8" ht="15">
      <c r="A367" s="289"/>
      <c r="B367" s="289"/>
      <c r="C367" s="289"/>
      <c r="D367" s="304"/>
      <c r="E367" s="304"/>
      <c r="F367" s="304"/>
      <c r="G367" s="304"/>
      <c r="H367" s="304"/>
    </row>
    <row r="368" spans="1:8" ht="15">
      <c r="A368" s="289"/>
      <c r="B368" s="289"/>
      <c r="C368" s="289"/>
      <c r="D368" s="304"/>
      <c r="E368" s="304"/>
      <c r="F368" s="304"/>
      <c r="G368" s="304"/>
      <c r="H368" s="304"/>
    </row>
    <row r="369" spans="1:8" ht="15">
      <c r="A369" s="289"/>
      <c r="B369" s="289"/>
      <c r="C369" s="289"/>
      <c r="D369" s="304"/>
      <c r="E369" s="304"/>
      <c r="F369" s="304"/>
      <c r="G369" s="304"/>
      <c r="H369" s="304"/>
    </row>
    <row r="370" spans="1:8" ht="15">
      <c r="A370" s="289"/>
      <c r="B370" s="289"/>
      <c r="C370" s="289"/>
      <c r="D370" s="304"/>
      <c r="E370" s="304"/>
      <c r="F370" s="304"/>
      <c r="G370" s="304"/>
      <c r="H370" s="304"/>
    </row>
    <row r="371" spans="1:8" ht="15">
      <c r="A371" s="289"/>
      <c r="B371" s="289"/>
      <c r="C371" s="289"/>
      <c r="D371" s="304"/>
      <c r="E371" s="304"/>
      <c r="F371" s="304"/>
      <c r="G371" s="304"/>
      <c r="H371" s="304"/>
    </row>
    <row r="372" spans="1:8" ht="15">
      <c r="A372" s="289"/>
      <c r="B372" s="289"/>
      <c r="C372" s="289"/>
      <c r="D372" s="304"/>
      <c r="E372" s="304"/>
      <c r="F372" s="304"/>
      <c r="G372" s="304"/>
      <c r="H372" s="304"/>
    </row>
    <row r="373" spans="1:8" ht="15">
      <c r="A373" s="289"/>
      <c r="B373" s="289"/>
      <c r="C373" s="289"/>
      <c r="D373" s="304"/>
      <c r="E373" s="304"/>
      <c r="F373" s="304"/>
      <c r="G373" s="304"/>
      <c r="H373" s="304"/>
    </row>
    <row r="374" spans="1:8" ht="15">
      <c r="A374" s="289"/>
      <c r="B374" s="289"/>
      <c r="C374" s="289"/>
      <c r="D374" s="304"/>
      <c r="E374" s="304"/>
      <c r="F374" s="304"/>
      <c r="G374" s="304"/>
      <c r="H374" s="304"/>
    </row>
    <row r="375" spans="1:8" ht="15">
      <c r="A375" s="289"/>
      <c r="B375" s="289"/>
      <c r="C375" s="289"/>
      <c r="D375" s="304"/>
      <c r="E375" s="304"/>
      <c r="F375" s="304"/>
      <c r="G375" s="304"/>
      <c r="H375" s="304"/>
    </row>
    <row r="376" spans="1:8" ht="15">
      <c r="A376" s="289"/>
      <c r="B376" s="289"/>
      <c r="C376" s="289"/>
      <c r="D376" s="304"/>
      <c r="E376" s="304"/>
      <c r="F376" s="304"/>
      <c r="G376" s="304"/>
      <c r="H376" s="304"/>
    </row>
    <row r="377" spans="1:8" ht="15">
      <c r="A377" s="289"/>
      <c r="B377" s="289"/>
      <c r="C377" s="289"/>
      <c r="D377" s="304"/>
      <c r="E377" s="304"/>
      <c r="F377" s="304"/>
      <c r="G377" s="304"/>
      <c r="H377" s="304"/>
    </row>
    <row r="378" spans="1:8" ht="15">
      <c r="A378" s="289"/>
      <c r="B378" s="289"/>
      <c r="C378" s="289"/>
      <c r="D378" s="304"/>
      <c r="E378" s="304"/>
      <c r="F378" s="304"/>
      <c r="G378" s="304"/>
      <c r="H378" s="304"/>
    </row>
    <row r="379" spans="1:8" ht="15">
      <c r="A379" s="289"/>
      <c r="B379" s="289"/>
      <c r="C379" s="289"/>
      <c r="D379" s="304"/>
      <c r="E379" s="304"/>
      <c r="F379" s="304"/>
      <c r="G379" s="304"/>
      <c r="H379" s="304"/>
    </row>
    <row r="380" spans="1:8" ht="15">
      <c r="A380" s="289"/>
      <c r="B380" s="289"/>
      <c r="C380" s="289"/>
      <c r="D380" s="304"/>
      <c r="E380" s="304"/>
      <c r="F380" s="304"/>
      <c r="G380" s="304"/>
      <c r="H380" s="304"/>
    </row>
    <row r="381" spans="1:8" ht="15">
      <c r="A381" s="289"/>
      <c r="B381" s="289"/>
      <c r="C381" s="289"/>
      <c r="D381" s="304"/>
      <c r="E381" s="304"/>
      <c r="F381" s="304"/>
      <c r="G381" s="304"/>
      <c r="H381" s="304"/>
    </row>
    <row r="382" spans="1:8" ht="15">
      <c r="A382" s="289"/>
      <c r="B382" s="289"/>
      <c r="C382" s="289"/>
      <c r="D382" s="304"/>
      <c r="E382" s="304"/>
      <c r="F382" s="304"/>
      <c r="G382" s="304"/>
      <c r="H382" s="304"/>
    </row>
    <row r="383" spans="1:8" ht="15">
      <c r="A383" s="289"/>
      <c r="B383" s="289"/>
      <c r="C383" s="289"/>
      <c r="D383" s="304"/>
      <c r="E383" s="304"/>
      <c r="F383" s="304"/>
      <c r="G383" s="304"/>
      <c r="H383" s="304"/>
    </row>
    <row r="384" spans="1:8" ht="15">
      <c r="A384" s="289"/>
      <c r="B384" s="289"/>
      <c r="C384" s="289"/>
      <c r="D384" s="304"/>
      <c r="E384" s="304"/>
      <c r="F384" s="304"/>
      <c r="G384" s="304"/>
      <c r="H384" s="304"/>
    </row>
    <row r="385" spans="1:8" ht="15">
      <c r="A385" s="289"/>
      <c r="B385" s="289"/>
      <c r="C385" s="289"/>
      <c r="D385" s="304"/>
      <c r="E385" s="304"/>
      <c r="F385" s="304"/>
      <c r="G385" s="304"/>
      <c r="H385" s="304"/>
    </row>
    <row r="386" spans="1:8" ht="15">
      <c r="A386" s="289"/>
      <c r="B386" s="289"/>
      <c r="C386" s="289"/>
      <c r="D386" s="304"/>
      <c r="E386" s="304"/>
      <c r="F386" s="304"/>
      <c r="G386" s="304"/>
      <c r="H386" s="304"/>
    </row>
    <row r="387" spans="1:8" ht="15">
      <c r="A387" s="289"/>
      <c r="B387" s="289"/>
      <c r="C387" s="289"/>
      <c r="D387" s="304"/>
      <c r="E387" s="304"/>
      <c r="F387" s="304"/>
      <c r="G387" s="304"/>
      <c r="H387" s="304"/>
    </row>
    <row r="388" spans="1:8" ht="15">
      <c r="A388" s="289"/>
      <c r="B388" s="289"/>
      <c r="C388" s="289"/>
      <c r="D388" s="304"/>
      <c r="E388" s="304"/>
      <c r="F388" s="304"/>
      <c r="G388" s="304"/>
      <c r="H388" s="304"/>
    </row>
    <row r="389" spans="1:8" ht="15">
      <c r="A389" s="289"/>
      <c r="B389" s="289"/>
      <c r="C389" s="289"/>
      <c r="D389" s="304"/>
      <c r="E389" s="304"/>
      <c r="F389" s="304"/>
      <c r="G389" s="304"/>
      <c r="H389" s="304"/>
    </row>
    <row r="390" spans="1:8" ht="15">
      <c r="A390" s="289"/>
      <c r="B390" s="289"/>
      <c r="C390" s="289"/>
      <c r="D390" s="304"/>
      <c r="E390" s="304"/>
      <c r="F390" s="304"/>
      <c r="G390" s="304"/>
      <c r="H390" s="304"/>
    </row>
    <row r="391" spans="1:8" ht="15">
      <c r="A391" s="289"/>
      <c r="B391" s="289"/>
      <c r="C391" s="289"/>
      <c r="D391" s="304"/>
      <c r="E391" s="304"/>
      <c r="F391" s="304"/>
      <c r="G391" s="304"/>
      <c r="H391" s="304"/>
    </row>
    <row r="392" spans="1:8" ht="15">
      <c r="A392" s="289"/>
      <c r="B392" s="289"/>
      <c r="C392" s="289"/>
      <c r="D392" s="304"/>
      <c r="E392" s="304"/>
      <c r="F392" s="304"/>
      <c r="G392" s="304"/>
      <c r="H392" s="304"/>
    </row>
    <row r="393" spans="1:8" ht="15">
      <c r="A393" s="289"/>
      <c r="B393" s="289"/>
      <c r="C393" s="289"/>
      <c r="D393" s="304"/>
      <c r="E393" s="304"/>
      <c r="F393" s="304"/>
      <c r="G393" s="304"/>
      <c r="H393" s="304"/>
    </row>
    <row r="394" spans="1:8" ht="15">
      <c r="A394" s="289"/>
      <c r="B394" s="289"/>
      <c r="C394" s="289"/>
      <c r="D394" s="304"/>
      <c r="E394" s="304"/>
      <c r="F394" s="304"/>
      <c r="G394" s="304"/>
      <c r="H394" s="304"/>
    </row>
    <row r="395" spans="1:8" ht="15">
      <c r="A395" s="289"/>
      <c r="B395" s="289"/>
      <c r="C395" s="289"/>
      <c r="D395" s="304"/>
      <c r="E395" s="304"/>
      <c r="F395" s="304"/>
      <c r="G395" s="304"/>
      <c r="H395" s="304"/>
    </row>
    <row r="396" spans="1:8" ht="15">
      <c r="A396" s="289"/>
      <c r="B396" s="289"/>
      <c r="C396" s="289"/>
      <c r="D396" s="304"/>
      <c r="E396" s="304"/>
      <c r="F396" s="304"/>
      <c r="G396" s="304"/>
      <c r="H396" s="304"/>
    </row>
    <row r="397" spans="1:8" ht="15">
      <c r="A397" s="289"/>
      <c r="B397" s="289"/>
      <c r="C397" s="289"/>
      <c r="D397" s="304"/>
      <c r="E397" s="304"/>
      <c r="F397" s="304"/>
      <c r="G397" s="304"/>
      <c r="H397" s="304"/>
    </row>
    <row r="398" spans="1:8" ht="15">
      <c r="A398" s="289"/>
      <c r="B398" s="289"/>
      <c r="C398" s="289"/>
      <c r="D398" s="304"/>
      <c r="E398" s="304"/>
      <c r="F398" s="304"/>
      <c r="G398" s="304"/>
      <c r="H398" s="304"/>
    </row>
    <row r="399" spans="1:8" ht="15">
      <c r="A399" s="289"/>
      <c r="B399" s="289"/>
      <c r="C399" s="289"/>
      <c r="D399" s="304"/>
      <c r="E399" s="304"/>
      <c r="F399" s="304"/>
      <c r="G399" s="304"/>
      <c r="H399" s="304"/>
    </row>
    <row r="400" spans="1:8" ht="15">
      <c r="A400" s="289"/>
      <c r="B400" s="289"/>
      <c r="C400" s="289"/>
      <c r="D400" s="304"/>
      <c r="E400" s="304"/>
      <c r="F400" s="304"/>
      <c r="G400" s="304"/>
      <c r="H400" s="304"/>
    </row>
    <row r="401" spans="1:8" ht="15">
      <c r="A401" s="289"/>
      <c r="B401" s="289"/>
      <c r="C401" s="289"/>
      <c r="D401" s="304"/>
      <c r="E401" s="304"/>
      <c r="F401" s="304"/>
      <c r="G401" s="304"/>
      <c r="H401" s="304"/>
    </row>
    <row r="402" spans="1:8" ht="15">
      <c r="A402" s="289"/>
      <c r="B402" s="289"/>
      <c r="C402" s="289"/>
      <c r="D402" s="304"/>
      <c r="E402" s="304"/>
      <c r="F402" s="304"/>
      <c r="G402" s="304"/>
      <c r="H402" s="304"/>
    </row>
    <row r="403" spans="1:8" ht="15">
      <c r="A403" s="289"/>
      <c r="B403" s="289"/>
      <c r="C403" s="289"/>
      <c r="D403" s="304"/>
      <c r="E403" s="304"/>
      <c r="F403" s="304"/>
      <c r="G403" s="304"/>
      <c r="H403" s="304"/>
    </row>
    <row r="404" spans="1:8" ht="15">
      <c r="A404" s="289"/>
      <c r="B404" s="289"/>
      <c r="C404" s="289"/>
      <c r="D404" s="304"/>
      <c r="E404" s="304"/>
      <c r="F404" s="304"/>
      <c r="G404" s="304"/>
      <c r="H404" s="304"/>
    </row>
    <row r="405" spans="1:8" ht="15">
      <c r="A405" s="289"/>
      <c r="B405" s="289"/>
      <c r="C405" s="289"/>
      <c r="D405" s="304"/>
      <c r="E405" s="304"/>
      <c r="F405" s="304"/>
      <c r="G405" s="304"/>
      <c r="H405" s="304"/>
    </row>
    <row r="406" spans="1:8" ht="15">
      <c r="A406" s="289"/>
      <c r="B406" s="289"/>
      <c r="C406" s="289"/>
      <c r="D406" s="304"/>
      <c r="E406" s="304"/>
      <c r="F406" s="304"/>
      <c r="G406" s="304"/>
      <c r="H406" s="304"/>
    </row>
    <row r="407" spans="1:8" ht="15">
      <c r="A407" s="289"/>
      <c r="B407" s="289"/>
      <c r="C407" s="289"/>
      <c r="D407" s="304"/>
      <c r="E407" s="304"/>
      <c r="F407" s="304"/>
      <c r="G407" s="304"/>
      <c r="H407" s="304"/>
    </row>
    <row r="408" spans="1:8" ht="15">
      <c r="A408" s="289"/>
      <c r="B408" s="289"/>
      <c r="C408" s="289"/>
      <c r="D408" s="304"/>
      <c r="E408" s="304"/>
      <c r="F408" s="304"/>
      <c r="G408" s="304"/>
      <c r="H408" s="304"/>
    </row>
    <row r="409" spans="1:8" ht="15">
      <c r="A409" s="289"/>
      <c r="B409" s="289"/>
      <c r="C409" s="289"/>
      <c r="D409" s="304"/>
      <c r="E409" s="304"/>
      <c r="F409" s="304"/>
      <c r="G409" s="304"/>
      <c r="H409" s="304"/>
    </row>
    <row r="410" spans="1:8" ht="15">
      <c r="A410" s="289"/>
      <c r="B410" s="289"/>
      <c r="C410" s="289"/>
      <c r="D410" s="304"/>
      <c r="E410" s="304"/>
      <c r="F410" s="304"/>
      <c r="G410" s="304"/>
      <c r="H410" s="304"/>
    </row>
    <row r="411" spans="1:8" ht="15">
      <c r="A411" s="289"/>
      <c r="B411" s="289"/>
      <c r="C411" s="289"/>
      <c r="D411" s="304"/>
      <c r="E411" s="304"/>
      <c r="F411" s="304"/>
      <c r="G411" s="304"/>
      <c r="H411" s="304"/>
    </row>
    <row r="412" spans="1:8" ht="15">
      <c r="A412" s="289"/>
      <c r="B412" s="289"/>
      <c r="C412" s="289"/>
      <c r="D412" s="304"/>
      <c r="E412" s="304"/>
      <c r="F412" s="304"/>
      <c r="G412" s="304"/>
      <c r="H412" s="304"/>
    </row>
    <row r="413" spans="1:8" ht="15">
      <c r="A413" s="289"/>
      <c r="B413" s="289"/>
      <c r="C413" s="289"/>
      <c r="D413" s="304"/>
      <c r="E413" s="304"/>
      <c r="F413" s="304"/>
      <c r="G413" s="304"/>
      <c r="H413" s="304"/>
    </row>
    <row r="414" spans="1:8" ht="15">
      <c r="A414" s="289"/>
      <c r="B414" s="289"/>
      <c r="C414" s="289"/>
      <c r="D414" s="304"/>
      <c r="E414" s="304"/>
      <c r="F414" s="304"/>
      <c r="G414" s="304"/>
      <c r="H414" s="304"/>
    </row>
    <row r="415" spans="1:8" ht="15">
      <c r="A415" s="289"/>
      <c r="B415" s="289"/>
      <c r="C415" s="289"/>
      <c r="D415" s="304"/>
      <c r="E415" s="304"/>
      <c r="F415" s="304"/>
      <c r="G415" s="304"/>
      <c r="H415" s="304"/>
    </row>
    <row r="416" spans="1:8" ht="15">
      <c r="A416" s="289"/>
      <c r="B416" s="289"/>
      <c r="C416" s="289"/>
      <c r="D416" s="304"/>
      <c r="E416" s="304"/>
      <c r="F416" s="304"/>
      <c r="G416" s="304"/>
      <c r="H416" s="304"/>
    </row>
    <row r="417" spans="1:8" ht="15">
      <c r="A417" s="289"/>
      <c r="B417" s="289"/>
      <c r="C417" s="289"/>
      <c r="D417" s="304"/>
      <c r="E417" s="304"/>
      <c r="F417" s="304"/>
      <c r="G417" s="304"/>
      <c r="H417" s="304"/>
    </row>
    <row r="418" spans="1:8" ht="15">
      <c r="A418" s="289"/>
      <c r="B418" s="289"/>
      <c r="C418" s="289"/>
      <c r="D418" s="304"/>
      <c r="E418" s="304"/>
      <c r="F418" s="304"/>
      <c r="G418" s="304"/>
      <c r="H418" s="304"/>
    </row>
    <row r="419" spans="1:8" ht="15">
      <c r="A419" s="289"/>
      <c r="B419" s="289"/>
      <c r="C419" s="289"/>
      <c r="D419" s="304"/>
      <c r="E419" s="304"/>
      <c r="F419" s="304"/>
      <c r="G419" s="304"/>
      <c r="H419" s="304"/>
    </row>
    <row r="420" spans="1:8" ht="15">
      <c r="A420" s="289"/>
      <c r="B420" s="289"/>
      <c r="C420" s="289"/>
      <c r="D420" s="304"/>
      <c r="E420" s="304"/>
      <c r="F420" s="304"/>
      <c r="G420" s="304"/>
      <c r="H420" s="304"/>
    </row>
    <row r="421" spans="1:8" ht="15">
      <c r="A421" s="289"/>
      <c r="B421" s="289"/>
      <c r="C421" s="289"/>
      <c r="D421" s="304"/>
      <c r="E421" s="304"/>
      <c r="F421" s="304"/>
      <c r="G421" s="304"/>
      <c r="H421" s="304"/>
    </row>
    <row r="422" spans="1:8" ht="15">
      <c r="A422" s="289"/>
      <c r="B422" s="289"/>
      <c r="C422" s="289"/>
      <c r="D422" s="304"/>
      <c r="E422" s="304"/>
      <c r="F422" s="304"/>
      <c r="G422" s="304"/>
      <c r="H422" s="304"/>
    </row>
    <row r="423" spans="1:8" ht="15">
      <c r="A423" s="289"/>
      <c r="B423" s="289"/>
      <c r="C423" s="289"/>
      <c r="D423" s="304"/>
      <c r="E423" s="304"/>
      <c r="F423" s="304"/>
      <c r="G423" s="304"/>
      <c r="H423" s="304"/>
    </row>
    <row r="424" spans="1:8" ht="15">
      <c r="A424" s="289"/>
      <c r="B424" s="289"/>
      <c r="C424" s="289"/>
      <c r="D424" s="304"/>
      <c r="E424" s="304"/>
      <c r="F424" s="304"/>
      <c r="G424" s="304"/>
      <c r="H424" s="304"/>
    </row>
    <row r="425" spans="1:8" ht="15">
      <c r="A425" s="289"/>
      <c r="B425" s="289"/>
      <c r="C425" s="289"/>
      <c r="D425" s="304"/>
      <c r="E425" s="304"/>
      <c r="F425" s="304"/>
      <c r="G425" s="304"/>
      <c r="H425" s="304"/>
    </row>
    <row r="426" spans="1:8" ht="15">
      <c r="A426" s="289"/>
      <c r="B426" s="289"/>
      <c r="C426" s="289"/>
      <c r="D426" s="304"/>
      <c r="E426" s="304"/>
      <c r="F426" s="304"/>
      <c r="G426" s="304"/>
      <c r="H426" s="304"/>
    </row>
    <row r="427" spans="1:8" ht="15">
      <c r="A427" s="289"/>
      <c r="B427" s="289"/>
      <c r="C427" s="289"/>
      <c r="D427" s="304"/>
      <c r="E427" s="304"/>
      <c r="F427" s="304"/>
      <c r="G427" s="304"/>
      <c r="H427" s="304"/>
    </row>
    <row r="428" spans="1:8" ht="15">
      <c r="A428" s="289"/>
      <c r="B428" s="289"/>
      <c r="C428" s="289"/>
      <c r="D428" s="304"/>
      <c r="E428" s="304"/>
      <c r="F428" s="304"/>
      <c r="G428" s="304"/>
      <c r="H428" s="304"/>
    </row>
    <row r="429" spans="1:8" ht="15">
      <c r="A429" s="289"/>
      <c r="B429" s="289"/>
      <c r="C429" s="289"/>
      <c r="D429" s="304"/>
      <c r="E429" s="304"/>
      <c r="F429" s="304"/>
      <c r="G429" s="304"/>
      <c r="H429" s="304"/>
    </row>
    <row r="430" spans="1:8" ht="15">
      <c r="A430" s="289"/>
      <c r="B430" s="289"/>
      <c r="C430" s="289"/>
      <c r="D430" s="304"/>
      <c r="E430" s="304"/>
      <c r="F430" s="304"/>
      <c r="G430" s="304"/>
      <c r="H430" s="304"/>
    </row>
    <row r="431" spans="1:8" ht="15">
      <c r="A431" s="289"/>
      <c r="B431" s="289"/>
      <c r="C431" s="289"/>
      <c r="D431" s="304"/>
      <c r="E431" s="304"/>
      <c r="F431" s="304"/>
      <c r="G431" s="304"/>
      <c r="H431" s="304"/>
    </row>
    <row r="432" spans="1:8" ht="15">
      <c r="A432" s="289"/>
      <c r="B432" s="289"/>
      <c r="C432" s="289"/>
      <c r="D432" s="304"/>
      <c r="E432" s="304"/>
      <c r="F432" s="304"/>
      <c r="G432" s="304"/>
      <c r="H432" s="304"/>
    </row>
    <row r="433" spans="1:8" ht="15">
      <c r="A433" s="289"/>
      <c r="B433" s="289"/>
      <c r="C433" s="289"/>
      <c r="D433" s="304"/>
      <c r="E433" s="304"/>
      <c r="F433" s="304"/>
      <c r="G433" s="304"/>
      <c r="H433" s="304"/>
    </row>
    <row r="434" spans="1:8" ht="15">
      <c r="A434" s="289"/>
      <c r="B434" s="289"/>
      <c r="C434" s="289"/>
      <c r="D434" s="304"/>
      <c r="E434" s="304"/>
      <c r="F434" s="304"/>
      <c r="G434" s="304"/>
      <c r="H434" s="304"/>
    </row>
    <row r="435" spans="1:8" ht="15">
      <c r="A435" s="289"/>
      <c r="B435" s="289"/>
      <c r="C435" s="289"/>
      <c r="D435" s="304"/>
      <c r="E435" s="304"/>
      <c r="F435" s="304"/>
      <c r="G435" s="304"/>
      <c r="H435" s="304"/>
    </row>
    <row r="436" spans="1:8" ht="15">
      <c r="A436" s="289"/>
      <c r="B436" s="289"/>
      <c r="C436" s="289"/>
      <c r="D436" s="304"/>
      <c r="E436" s="304"/>
      <c r="F436" s="304"/>
      <c r="G436" s="304"/>
      <c r="H436" s="304"/>
    </row>
    <row r="437" spans="1:8" ht="15">
      <c r="A437" s="289"/>
      <c r="B437" s="289"/>
      <c r="C437" s="289"/>
      <c r="D437" s="304"/>
      <c r="E437" s="304"/>
      <c r="F437" s="304"/>
      <c r="G437" s="304"/>
      <c r="H437" s="304"/>
    </row>
    <row r="438" spans="1:8" ht="15">
      <c r="A438" s="289"/>
      <c r="B438" s="289"/>
      <c r="C438" s="289"/>
      <c r="D438" s="304"/>
      <c r="E438" s="304"/>
      <c r="F438" s="304"/>
      <c r="G438" s="304"/>
      <c r="H438" s="304"/>
    </row>
    <row r="439" spans="1:8" ht="15">
      <c r="A439" s="289"/>
      <c r="B439" s="289"/>
      <c r="C439" s="289"/>
      <c r="D439" s="304"/>
      <c r="E439" s="304"/>
      <c r="F439" s="304"/>
      <c r="G439" s="304"/>
      <c r="H439" s="304"/>
    </row>
    <row r="440" spans="1:8" ht="15">
      <c r="A440" s="289"/>
      <c r="B440" s="289"/>
      <c r="C440" s="289"/>
      <c r="D440" s="304"/>
      <c r="E440" s="304"/>
      <c r="F440" s="304"/>
      <c r="G440" s="304"/>
      <c r="H440" s="304"/>
    </row>
    <row r="441" spans="1:8" ht="15">
      <c r="A441" s="289"/>
      <c r="B441" s="289"/>
      <c r="C441" s="289"/>
      <c r="D441" s="304"/>
      <c r="E441" s="304"/>
      <c r="F441" s="304"/>
      <c r="G441" s="304"/>
      <c r="H441" s="304"/>
    </row>
    <row r="442" spans="1:8" ht="15">
      <c r="A442" s="289"/>
      <c r="B442" s="289"/>
      <c r="C442" s="289"/>
      <c r="D442" s="304"/>
      <c r="E442" s="304"/>
      <c r="F442" s="304"/>
      <c r="G442" s="304"/>
      <c r="H442" s="304"/>
    </row>
    <row r="443" spans="1:8" ht="15">
      <c r="A443" s="289"/>
      <c r="B443" s="289"/>
      <c r="C443" s="289"/>
      <c r="D443" s="304"/>
      <c r="E443" s="304"/>
      <c r="F443" s="304"/>
      <c r="G443" s="304"/>
      <c r="H443" s="304"/>
    </row>
    <row r="444" spans="1:8" ht="15">
      <c r="A444" s="289"/>
      <c r="B444" s="289"/>
      <c r="C444" s="289"/>
      <c r="D444" s="304"/>
      <c r="E444" s="304"/>
      <c r="F444" s="304"/>
      <c r="G444" s="304"/>
      <c r="H444" s="304"/>
    </row>
    <row r="445" spans="1:8" ht="15">
      <c r="A445" s="289"/>
      <c r="B445" s="289"/>
      <c r="C445" s="289"/>
      <c r="D445" s="304"/>
      <c r="E445" s="304"/>
      <c r="F445" s="304"/>
      <c r="G445" s="304"/>
      <c r="H445" s="304"/>
    </row>
    <row r="446" spans="1:8" ht="15">
      <c r="A446" s="289"/>
      <c r="B446" s="289"/>
      <c r="C446" s="289"/>
      <c r="D446" s="304"/>
      <c r="E446" s="304"/>
      <c r="F446" s="304"/>
      <c r="G446" s="304"/>
      <c r="H446" s="304"/>
    </row>
    <row r="447" spans="1:8" ht="15">
      <c r="A447" s="289"/>
      <c r="B447" s="289"/>
      <c r="C447" s="289"/>
      <c r="D447" s="304"/>
      <c r="E447" s="304"/>
      <c r="F447" s="304"/>
      <c r="G447" s="304"/>
      <c r="H447" s="304"/>
    </row>
    <row r="448" spans="1:8" ht="15">
      <c r="A448" s="289"/>
      <c r="B448" s="289"/>
      <c r="C448" s="289"/>
      <c r="D448" s="304"/>
      <c r="E448" s="304"/>
      <c r="F448" s="304"/>
      <c r="G448" s="304"/>
      <c r="H448" s="304"/>
    </row>
    <row r="449" spans="1:8" ht="15">
      <c r="A449" s="289"/>
      <c r="B449" s="289"/>
      <c r="C449" s="289"/>
      <c r="D449" s="304"/>
      <c r="E449" s="304"/>
      <c r="F449" s="304"/>
      <c r="G449" s="304"/>
      <c r="H449" s="304"/>
    </row>
    <row r="450" spans="1:8" ht="15">
      <c r="A450" s="289"/>
      <c r="B450" s="289"/>
      <c r="C450" s="289"/>
      <c r="D450" s="304"/>
      <c r="E450" s="304"/>
      <c r="F450" s="304"/>
      <c r="G450" s="304"/>
      <c r="H450" s="304"/>
    </row>
    <row r="451" spans="1:8" ht="15">
      <c r="A451" s="289"/>
      <c r="B451" s="289"/>
      <c r="C451" s="289"/>
      <c r="D451" s="304"/>
      <c r="E451" s="304"/>
      <c r="F451" s="304"/>
      <c r="G451" s="304"/>
      <c r="H451" s="304"/>
    </row>
    <row r="452" spans="1:8" ht="15">
      <c r="A452" s="289"/>
      <c r="B452" s="289"/>
      <c r="C452" s="289"/>
      <c r="D452" s="304"/>
      <c r="E452" s="304"/>
      <c r="F452" s="304"/>
      <c r="G452" s="304"/>
      <c r="H452" s="304"/>
    </row>
    <row r="453" spans="1:8" ht="15">
      <c r="A453" s="289"/>
      <c r="B453" s="289"/>
      <c r="C453" s="289"/>
      <c r="D453" s="304"/>
      <c r="E453" s="304"/>
      <c r="F453" s="304"/>
      <c r="G453" s="304"/>
      <c r="H453" s="304"/>
    </row>
    <row r="454" spans="1:8" ht="15">
      <c r="A454" s="289"/>
      <c r="B454" s="289"/>
      <c r="C454" s="289"/>
      <c r="D454" s="304"/>
      <c r="E454" s="304"/>
      <c r="F454" s="304"/>
      <c r="G454" s="304"/>
      <c r="H454" s="304"/>
    </row>
    <row r="455" spans="1:8" ht="15">
      <c r="A455" s="289"/>
      <c r="B455" s="289"/>
      <c r="C455" s="289"/>
      <c r="D455" s="304"/>
      <c r="E455" s="304"/>
      <c r="F455" s="304"/>
      <c r="G455" s="304"/>
      <c r="H455" s="304"/>
    </row>
    <row r="456" spans="1:8" ht="15">
      <c r="A456" s="289"/>
      <c r="B456" s="289"/>
      <c r="C456" s="289"/>
      <c r="D456" s="304"/>
      <c r="E456" s="304"/>
      <c r="F456" s="304"/>
      <c r="G456" s="304"/>
      <c r="H456" s="304"/>
    </row>
    <row r="457" spans="1:8" ht="15">
      <c r="A457" s="289"/>
      <c r="B457" s="289"/>
      <c r="C457" s="289"/>
      <c r="D457" s="304"/>
      <c r="E457" s="304"/>
      <c r="F457" s="304"/>
      <c r="G457" s="304"/>
      <c r="H457" s="304"/>
    </row>
    <row r="458" spans="1:8" ht="15">
      <c r="A458" s="289"/>
      <c r="B458" s="289"/>
      <c r="C458" s="289"/>
      <c r="D458" s="304"/>
      <c r="E458" s="304"/>
      <c r="F458" s="304"/>
      <c r="G458" s="304"/>
      <c r="H458" s="304"/>
    </row>
    <row r="459" spans="1:8" ht="15">
      <c r="A459" s="289"/>
      <c r="B459" s="289"/>
      <c r="C459" s="289"/>
      <c r="D459" s="304"/>
      <c r="E459" s="304"/>
      <c r="F459" s="304"/>
      <c r="G459" s="304"/>
      <c r="H459" s="304"/>
    </row>
    <row r="460" spans="1:8" ht="15">
      <c r="A460" s="289"/>
      <c r="B460" s="289"/>
      <c r="C460" s="289"/>
      <c r="D460" s="304"/>
      <c r="E460" s="304"/>
      <c r="F460" s="304"/>
      <c r="G460" s="304"/>
      <c r="H460" s="304"/>
    </row>
    <row r="461" spans="1:8" ht="15">
      <c r="A461" s="289"/>
      <c r="B461" s="289"/>
      <c r="C461" s="289"/>
      <c r="D461" s="304"/>
      <c r="E461" s="304"/>
      <c r="F461" s="304"/>
      <c r="G461" s="304"/>
      <c r="H461" s="304"/>
    </row>
    <row r="462" spans="1:8" ht="15">
      <c r="A462" s="289"/>
      <c r="B462" s="289"/>
      <c r="C462" s="289"/>
      <c r="D462" s="304"/>
      <c r="E462" s="304"/>
      <c r="F462" s="304"/>
      <c r="G462" s="304"/>
      <c r="H462" s="304"/>
    </row>
    <row r="463" spans="1:8" ht="15">
      <c r="A463" s="289"/>
      <c r="B463" s="289"/>
      <c r="C463" s="289"/>
      <c r="D463" s="304"/>
      <c r="E463" s="304"/>
      <c r="F463" s="304"/>
      <c r="G463" s="304"/>
      <c r="H463" s="304"/>
    </row>
    <row r="464" spans="1:8" ht="15">
      <c r="A464" s="289"/>
      <c r="B464" s="289"/>
      <c r="C464" s="289"/>
      <c r="D464" s="304"/>
      <c r="E464" s="304"/>
      <c r="F464" s="304"/>
      <c r="G464" s="304"/>
      <c r="H464" s="304"/>
    </row>
    <row r="465" spans="1:8" ht="15">
      <c r="A465" s="289"/>
      <c r="B465" s="289"/>
      <c r="C465" s="289"/>
      <c r="D465" s="304"/>
      <c r="E465" s="304"/>
      <c r="F465" s="304"/>
      <c r="G465" s="304"/>
      <c r="H465" s="304"/>
    </row>
    <row r="466" spans="1:8" ht="15">
      <c r="A466" s="289"/>
      <c r="B466" s="289"/>
      <c r="C466" s="289"/>
      <c r="D466" s="304"/>
      <c r="E466" s="304"/>
      <c r="F466" s="304"/>
      <c r="G466" s="304"/>
      <c r="H466" s="304"/>
    </row>
    <row r="467" spans="1:8" ht="15">
      <c r="A467" s="289"/>
      <c r="B467" s="289"/>
      <c r="C467" s="289"/>
      <c r="D467" s="304"/>
      <c r="E467" s="304"/>
      <c r="F467" s="304"/>
      <c r="G467" s="304"/>
      <c r="H467" s="304"/>
    </row>
    <row r="468" spans="1:8" ht="15">
      <c r="A468" s="289"/>
      <c r="B468" s="289"/>
      <c r="C468" s="289"/>
      <c r="D468" s="304"/>
      <c r="E468" s="304"/>
      <c r="F468" s="304"/>
      <c r="G468" s="304"/>
      <c r="H468" s="304"/>
    </row>
    <row r="469" spans="1:8" ht="15">
      <c r="A469" s="289"/>
      <c r="B469" s="289"/>
      <c r="C469" s="289"/>
      <c r="D469" s="304"/>
      <c r="E469" s="304"/>
      <c r="F469" s="304"/>
      <c r="G469" s="304"/>
      <c r="H469" s="304"/>
    </row>
    <row r="470" spans="1:8" ht="15">
      <c r="A470" s="289"/>
      <c r="B470" s="289"/>
      <c r="C470" s="289"/>
      <c r="D470" s="304"/>
      <c r="E470" s="304"/>
      <c r="F470" s="304"/>
      <c r="G470" s="304"/>
      <c r="H470" s="304"/>
    </row>
    <row r="471" spans="1:8" ht="15">
      <c r="A471" s="289"/>
      <c r="B471" s="289"/>
      <c r="C471" s="289"/>
      <c r="D471" s="304"/>
      <c r="E471" s="304"/>
      <c r="F471" s="304"/>
      <c r="G471" s="304"/>
      <c r="H471" s="304"/>
    </row>
    <row r="472" spans="1:8" ht="15">
      <c r="A472" s="289"/>
      <c r="B472" s="289"/>
      <c r="C472" s="289"/>
      <c r="D472" s="304"/>
      <c r="E472" s="304"/>
      <c r="F472" s="304"/>
      <c r="G472" s="304"/>
      <c r="H472" s="304"/>
    </row>
    <row r="473" spans="1:8" ht="15">
      <c r="A473" s="289"/>
      <c r="B473" s="289"/>
      <c r="C473" s="289"/>
      <c r="D473" s="304"/>
      <c r="E473" s="304"/>
      <c r="F473" s="304"/>
      <c r="G473" s="304"/>
      <c r="H473" s="304"/>
    </row>
    <row r="474" spans="1:8" ht="15">
      <c r="A474" s="289"/>
      <c r="B474" s="289"/>
      <c r="C474" s="289"/>
      <c r="D474" s="304"/>
      <c r="E474" s="304"/>
      <c r="F474" s="304"/>
      <c r="G474" s="304"/>
      <c r="H474" s="304"/>
    </row>
    <row r="475" spans="1:8" ht="15">
      <c r="A475" s="289"/>
      <c r="B475" s="289"/>
      <c r="C475" s="289"/>
      <c r="D475" s="304"/>
      <c r="E475" s="304"/>
      <c r="F475" s="304"/>
      <c r="G475" s="304"/>
      <c r="H475" s="304"/>
    </row>
    <row r="476" spans="1:8" ht="15">
      <c r="A476" s="289"/>
      <c r="B476" s="289"/>
      <c r="C476" s="289"/>
      <c r="D476" s="304"/>
      <c r="E476" s="304"/>
      <c r="F476" s="304"/>
      <c r="G476" s="304"/>
      <c r="H476" s="304"/>
    </row>
    <row r="477" spans="1:8" ht="15">
      <c r="A477" s="289"/>
      <c r="B477" s="289"/>
      <c r="C477" s="289"/>
      <c r="D477" s="304"/>
      <c r="E477" s="304"/>
      <c r="F477" s="304"/>
      <c r="G477" s="304"/>
      <c r="H477" s="304"/>
    </row>
    <row r="478" spans="1:8" ht="15">
      <c r="A478" s="289"/>
      <c r="B478" s="289"/>
      <c r="C478" s="289"/>
      <c r="D478" s="304"/>
      <c r="E478" s="304"/>
      <c r="F478" s="304"/>
      <c r="G478" s="304"/>
      <c r="H478" s="304"/>
    </row>
    <row r="479" spans="1:8" ht="15">
      <c r="A479" s="289"/>
      <c r="B479" s="289"/>
      <c r="C479" s="289"/>
      <c r="D479" s="304"/>
      <c r="E479" s="304"/>
      <c r="F479" s="304"/>
      <c r="G479" s="304"/>
      <c r="H479" s="304"/>
    </row>
    <row r="480" spans="1:8" ht="15">
      <c r="A480" s="289"/>
      <c r="B480" s="289"/>
      <c r="C480" s="289"/>
      <c r="D480" s="304"/>
      <c r="E480" s="304"/>
      <c r="F480" s="304"/>
      <c r="G480" s="304"/>
      <c r="H480" s="304"/>
    </row>
    <row r="481" spans="1:8" ht="15">
      <c r="A481" s="289"/>
      <c r="B481" s="289"/>
      <c r="C481" s="289"/>
      <c r="D481" s="304"/>
      <c r="E481" s="304"/>
      <c r="F481" s="304"/>
      <c r="G481" s="304"/>
      <c r="H481" s="304"/>
    </row>
    <row r="482" spans="1:8" ht="15">
      <c r="A482" s="289"/>
      <c r="B482" s="289"/>
      <c r="C482" s="289"/>
      <c r="D482" s="304"/>
      <c r="E482" s="304"/>
      <c r="F482" s="304"/>
      <c r="G482" s="304"/>
      <c r="H482" s="304"/>
    </row>
    <row r="483" spans="1:8" ht="15">
      <c r="A483" s="289"/>
      <c r="B483" s="289"/>
      <c r="C483" s="289"/>
      <c r="D483" s="304"/>
      <c r="E483" s="304"/>
      <c r="F483" s="304"/>
      <c r="G483" s="304"/>
      <c r="H483" s="304"/>
    </row>
    <row r="484" spans="1:8" ht="15">
      <c r="A484" s="289"/>
      <c r="B484" s="289"/>
      <c r="C484" s="289"/>
      <c r="D484" s="304"/>
      <c r="E484" s="304"/>
      <c r="F484" s="304"/>
      <c r="G484" s="304"/>
      <c r="H484" s="304"/>
    </row>
    <row r="485" spans="1:8" ht="15">
      <c r="A485" s="289"/>
      <c r="B485" s="289"/>
      <c r="C485" s="289"/>
      <c r="D485" s="304"/>
      <c r="E485" s="304"/>
      <c r="F485" s="304"/>
      <c r="G485" s="304"/>
      <c r="H485" s="304"/>
    </row>
    <row r="486" spans="1:8" ht="15">
      <c r="A486" s="289"/>
      <c r="B486" s="289"/>
      <c r="C486" s="289"/>
      <c r="D486" s="304"/>
      <c r="E486" s="304"/>
      <c r="F486" s="304"/>
      <c r="G486" s="304"/>
      <c r="H486" s="304"/>
    </row>
    <row r="487" spans="1:8" ht="15">
      <c r="A487" s="289"/>
      <c r="B487" s="289"/>
      <c r="C487" s="289"/>
      <c r="D487" s="304"/>
      <c r="E487" s="304"/>
      <c r="F487" s="304"/>
      <c r="G487" s="304"/>
      <c r="H487" s="304"/>
    </row>
    <row r="488" spans="1:8" ht="15">
      <c r="A488" s="289"/>
      <c r="B488" s="289"/>
      <c r="C488" s="289"/>
      <c r="D488" s="304"/>
      <c r="E488" s="304"/>
      <c r="F488" s="304"/>
      <c r="G488" s="304"/>
      <c r="H488" s="304"/>
    </row>
    <row r="489" spans="1:8" ht="15">
      <c r="A489" s="289"/>
      <c r="B489" s="289"/>
      <c r="C489" s="289"/>
      <c r="D489" s="304"/>
      <c r="E489" s="304"/>
      <c r="F489" s="304"/>
      <c r="G489" s="304"/>
      <c r="H489" s="304"/>
    </row>
    <row r="490" spans="1:8" ht="15">
      <c r="A490" s="289"/>
      <c r="B490" s="289"/>
      <c r="C490" s="289"/>
      <c r="D490" s="304"/>
      <c r="E490" s="304"/>
      <c r="F490" s="304"/>
      <c r="G490" s="304"/>
      <c r="H490" s="304"/>
    </row>
    <row r="491" spans="1:8" ht="15">
      <c r="A491" s="289"/>
      <c r="B491" s="289"/>
      <c r="C491" s="289"/>
      <c r="D491" s="304"/>
      <c r="E491" s="304"/>
      <c r="F491" s="304"/>
      <c r="G491" s="304"/>
      <c r="H491" s="304"/>
    </row>
    <row r="492" spans="1:8" ht="15">
      <c r="A492" s="289"/>
      <c r="B492" s="289"/>
      <c r="C492" s="289"/>
      <c r="D492" s="304"/>
      <c r="E492" s="304"/>
      <c r="F492" s="304"/>
      <c r="G492" s="304"/>
      <c r="H492" s="304"/>
    </row>
    <row r="493" spans="1:8" ht="15">
      <c r="A493" s="289"/>
      <c r="B493" s="289"/>
      <c r="C493" s="289"/>
      <c r="D493" s="304"/>
      <c r="E493" s="304"/>
      <c r="F493" s="304"/>
      <c r="G493" s="304"/>
      <c r="H493" s="304"/>
    </row>
    <row r="494" spans="1:8" ht="15">
      <c r="A494" s="289"/>
      <c r="B494" s="289"/>
      <c r="C494" s="289"/>
      <c r="D494" s="304"/>
      <c r="E494" s="304"/>
      <c r="F494" s="304"/>
      <c r="G494" s="304"/>
      <c r="H494" s="304"/>
    </row>
    <row r="495" spans="1:8" ht="15">
      <c r="A495" s="289"/>
      <c r="B495" s="289"/>
      <c r="C495" s="289"/>
      <c r="D495" s="304"/>
      <c r="E495" s="304"/>
      <c r="F495" s="304"/>
      <c r="G495" s="304"/>
      <c r="H495" s="304"/>
    </row>
    <row r="496" spans="1:8" ht="15">
      <c r="A496" s="289"/>
      <c r="B496" s="289"/>
      <c r="C496" s="289"/>
      <c r="D496" s="304"/>
      <c r="E496" s="304"/>
      <c r="F496" s="304"/>
      <c r="G496" s="304"/>
      <c r="H496" s="304"/>
    </row>
    <row r="497" spans="1:8" ht="15">
      <c r="A497" s="289"/>
      <c r="B497" s="289"/>
      <c r="C497" s="289"/>
      <c r="D497" s="304"/>
      <c r="E497" s="304"/>
      <c r="F497" s="304"/>
      <c r="G497" s="304"/>
      <c r="H497" s="304"/>
    </row>
    <row r="498" spans="1:8" ht="15">
      <c r="A498" s="289"/>
      <c r="B498" s="289"/>
      <c r="C498" s="289"/>
      <c r="D498" s="304"/>
      <c r="E498" s="304"/>
      <c r="F498" s="304"/>
      <c r="G498" s="304"/>
      <c r="H498" s="304"/>
    </row>
    <row r="499" spans="1:8" ht="15">
      <c r="A499" s="289"/>
      <c r="B499" s="289"/>
      <c r="C499" s="289"/>
      <c r="D499" s="304"/>
      <c r="E499" s="304"/>
      <c r="F499" s="304"/>
      <c r="G499" s="304"/>
      <c r="H499" s="304"/>
    </row>
    <row r="500" spans="1:8" ht="15">
      <c r="A500" s="289"/>
      <c r="B500" s="289"/>
      <c r="C500" s="289"/>
      <c r="D500" s="304"/>
      <c r="E500" s="304"/>
      <c r="F500" s="304"/>
      <c r="G500" s="304"/>
      <c r="H500" s="304"/>
    </row>
    <row r="501" spans="1:8" ht="15">
      <c r="A501" s="289"/>
      <c r="B501" s="289"/>
      <c r="C501" s="289"/>
      <c r="D501" s="304"/>
      <c r="E501" s="304"/>
      <c r="F501" s="304"/>
      <c r="G501" s="304"/>
      <c r="H501" s="304"/>
    </row>
    <row r="502" spans="1:8" ht="15">
      <c r="A502" s="289"/>
      <c r="B502" s="289"/>
      <c r="C502" s="289"/>
      <c r="D502" s="304"/>
      <c r="E502" s="304"/>
      <c r="F502" s="304"/>
      <c r="G502" s="304"/>
      <c r="H502" s="304"/>
    </row>
    <row r="503" spans="1:8" ht="15">
      <c r="A503" s="289"/>
      <c r="B503" s="289"/>
      <c r="C503" s="289"/>
      <c r="D503" s="304"/>
      <c r="E503" s="304"/>
      <c r="F503" s="304"/>
      <c r="G503" s="304"/>
      <c r="H503" s="304"/>
    </row>
    <row r="504" spans="1:8" ht="15">
      <c r="A504" s="289"/>
      <c r="B504" s="289"/>
      <c r="C504" s="289"/>
      <c r="D504" s="304"/>
      <c r="E504" s="304"/>
      <c r="F504" s="304"/>
      <c r="G504" s="304"/>
      <c r="H504" s="304"/>
    </row>
    <row r="505" spans="1:8" ht="15">
      <c r="A505" s="289"/>
      <c r="B505" s="289"/>
      <c r="C505" s="289"/>
      <c r="D505" s="304"/>
      <c r="E505" s="304"/>
      <c r="F505" s="304"/>
      <c r="G505" s="304"/>
      <c r="H505" s="304"/>
    </row>
    <row r="506" spans="1:8" ht="15">
      <c r="A506" s="289"/>
      <c r="B506" s="289"/>
      <c r="C506" s="289"/>
      <c r="D506" s="304"/>
      <c r="E506" s="304"/>
      <c r="F506" s="304"/>
      <c r="G506" s="304"/>
      <c r="H506" s="304"/>
    </row>
    <row r="507" spans="1:8" ht="15">
      <c r="A507" s="289"/>
      <c r="B507" s="289"/>
      <c r="C507" s="289"/>
      <c r="D507" s="304"/>
      <c r="E507" s="304"/>
      <c r="F507" s="304"/>
      <c r="G507" s="304"/>
      <c r="H507" s="304"/>
    </row>
    <row r="508" spans="1:8" ht="15">
      <c r="A508" s="289"/>
      <c r="B508" s="289"/>
      <c r="C508" s="289"/>
      <c r="D508" s="304"/>
      <c r="E508" s="304"/>
      <c r="F508" s="304"/>
      <c r="G508" s="304"/>
      <c r="H508" s="304"/>
    </row>
    <row r="509" spans="1:8" ht="15">
      <c r="A509" s="289"/>
      <c r="B509" s="289"/>
      <c r="C509" s="289"/>
      <c r="D509" s="304"/>
      <c r="E509" s="304"/>
      <c r="F509" s="304"/>
      <c r="G509" s="304"/>
      <c r="H509" s="304"/>
    </row>
    <row r="510" spans="1:8" ht="15">
      <c r="A510" s="289"/>
      <c r="B510" s="289"/>
      <c r="C510" s="289"/>
      <c r="D510" s="304"/>
      <c r="E510" s="304"/>
      <c r="F510" s="304"/>
      <c r="G510" s="304"/>
      <c r="H510" s="304"/>
    </row>
    <row r="511" spans="1:8" ht="15">
      <c r="A511" s="289"/>
      <c r="B511" s="289"/>
      <c r="C511" s="289"/>
      <c r="D511" s="304"/>
      <c r="E511" s="304"/>
      <c r="F511" s="304"/>
      <c r="G511" s="304"/>
      <c r="H511" s="304"/>
    </row>
    <row r="512" spans="1:8" ht="15">
      <c r="A512" s="289"/>
      <c r="B512" s="289"/>
      <c r="C512" s="289"/>
      <c r="D512" s="304"/>
      <c r="E512" s="304"/>
      <c r="F512" s="304"/>
      <c r="G512" s="304"/>
      <c r="H512" s="304"/>
    </row>
    <row r="513" spans="1:8" ht="15">
      <c r="A513" s="289"/>
      <c r="B513" s="289"/>
      <c r="C513" s="289"/>
      <c r="D513" s="304"/>
      <c r="E513" s="304"/>
      <c r="F513" s="304"/>
      <c r="G513" s="304"/>
      <c r="H513" s="304"/>
    </row>
    <row r="514" spans="1:8" ht="15">
      <c r="A514" s="289"/>
      <c r="B514" s="289"/>
      <c r="C514" s="289"/>
      <c r="D514" s="304"/>
      <c r="E514" s="304"/>
      <c r="F514" s="304"/>
      <c r="G514" s="304"/>
      <c r="H514" s="304"/>
    </row>
    <row r="515" spans="1:8" ht="15">
      <c r="A515" s="289"/>
      <c r="B515" s="289"/>
      <c r="C515" s="289"/>
      <c r="D515" s="304"/>
      <c r="E515" s="304"/>
      <c r="F515" s="304"/>
      <c r="G515" s="304"/>
      <c r="H515" s="304"/>
    </row>
    <row r="516" spans="1:8" ht="15">
      <c r="A516" s="289"/>
      <c r="B516" s="289"/>
      <c r="C516" s="289"/>
      <c r="D516" s="304"/>
      <c r="E516" s="304"/>
      <c r="F516" s="304"/>
      <c r="G516" s="304"/>
      <c r="H516" s="304"/>
    </row>
    <row r="517" spans="1:8" ht="15">
      <c r="A517" s="289"/>
      <c r="B517" s="289"/>
      <c r="C517" s="289"/>
      <c r="D517" s="304"/>
      <c r="E517" s="304"/>
      <c r="F517" s="304"/>
      <c r="G517" s="304"/>
      <c r="H517" s="304"/>
    </row>
    <row r="518" spans="1:8" ht="15">
      <c r="A518" s="289"/>
      <c r="B518" s="289"/>
      <c r="C518" s="289"/>
      <c r="D518" s="304"/>
      <c r="E518" s="304"/>
      <c r="F518" s="304"/>
      <c r="G518" s="304"/>
      <c r="H518" s="304"/>
    </row>
    <row r="519" spans="1:8" ht="15">
      <c r="A519" s="289"/>
      <c r="B519" s="289"/>
      <c r="C519" s="289"/>
      <c r="D519" s="304"/>
      <c r="E519" s="304"/>
      <c r="F519" s="304"/>
      <c r="G519" s="304"/>
      <c r="H519" s="304"/>
    </row>
    <row r="520" spans="1:8" ht="15">
      <c r="A520" s="289"/>
      <c r="B520" s="289"/>
      <c r="C520" s="289"/>
      <c r="D520" s="304"/>
      <c r="E520" s="304"/>
      <c r="F520" s="304"/>
      <c r="G520" s="304"/>
      <c r="H520" s="304"/>
    </row>
    <row r="521" spans="1:8" ht="15">
      <c r="A521" s="289"/>
      <c r="B521" s="289"/>
      <c r="C521" s="289"/>
      <c r="D521" s="304"/>
      <c r="E521" s="304"/>
      <c r="F521" s="304"/>
      <c r="G521" s="304"/>
      <c r="H521" s="304"/>
    </row>
    <row r="522" spans="1:8" ht="15">
      <c r="A522" s="289"/>
      <c r="B522" s="289"/>
      <c r="C522" s="289"/>
      <c r="D522" s="304"/>
      <c r="E522" s="304"/>
      <c r="F522" s="304"/>
      <c r="G522" s="304"/>
      <c r="H522" s="304"/>
    </row>
    <row r="523" spans="1:8" ht="15">
      <c r="A523" s="289"/>
      <c r="B523" s="289"/>
      <c r="C523" s="289"/>
      <c r="D523" s="304"/>
      <c r="E523" s="304"/>
      <c r="F523" s="304"/>
      <c r="G523" s="304"/>
      <c r="H523" s="304"/>
    </row>
    <row r="524" spans="1:8" ht="15">
      <c r="A524" s="289"/>
      <c r="B524" s="289"/>
      <c r="C524" s="289"/>
      <c r="D524" s="304"/>
      <c r="E524" s="304"/>
      <c r="F524" s="304"/>
      <c r="G524" s="304"/>
      <c r="H524" s="304"/>
    </row>
    <row r="525" spans="1:8" ht="15">
      <c r="A525" s="289"/>
      <c r="B525" s="289"/>
      <c r="C525" s="289"/>
      <c r="D525" s="304"/>
      <c r="E525" s="304"/>
      <c r="F525" s="304"/>
      <c r="G525" s="304"/>
      <c r="H525" s="304"/>
    </row>
    <row r="526" spans="1:8" ht="15">
      <c r="A526" s="289"/>
      <c r="B526" s="289"/>
      <c r="C526" s="289"/>
      <c r="D526" s="304"/>
      <c r="E526" s="304"/>
      <c r="F526" s="304"/>
      <c r="G526" s="304"/>
      <c r="H526" s="304"/>
    </row>
    <row r="527" spans="1:8" ht="15">
      <c r="A527" s="289"/>
      <c r="B527" s="289"/>
      <c r="C527" s="289"/>
      <c r="D527" s="304"/>
      <c r="E527" s="304"/>
      <c r="F527" s="304"/>
      <c r="G527" s="304"/>
      <c r="H527" s="304"/>
    </row>
    <row r="528" spans="1:8" ht="15">
      <c r="A528" s="289"/>
      <c r="B528" s="289"/>
      <c r="C528" s="289"/>
      <c r="D528" s="304"/>
      <c r="E528" s="304"/>
      <c r="F528" s="304"/>
      <c r="G528" s="304"/>
      <c r="H528" s="304"/>
    </row>
    <row r="529" spans="1:8" ht="15">
      <c r="A529" s="289"/>
      <c r="B529" s="289"/>
      <c r="C529" s="289"/>
      <c r="D529" s="304"/>
      <c r="E529" s="304"/>
      <c r="F529" s="304"/>
      <c r="G529" s="304"/>
      <c r="H529" s="304"/>
    </row>
    <row r="530" spans="1:8" ht="15">
      <c r="A530" s="289"/>
      <c r="B530" s="289"/>
      <c r="C530" s="289"/>
      <c r="D530" s="304"/>
      <c r="E530" s="304"/>
      <c r="F530" s="304"/>
      <c r="G530" s="304"/>
      <c r="H530" s="304"/>
    </row>
    <row r="531" spans="1:8" ht="15">
      <c r="A531" s="289"/>
      <c r="B531" s="289"/>
      <c r="C531" s="289"/>
      <c r="D531" s="304"/>
      <c r="E531" s="304"/>
      <c r="F531" s="304"/>
      <c r="G531" s="304"/>
      <c r="H531" s="304"/>
    </row>
    <row r="532" spans="1:8" ht="15">
      <c r="A532" s="289"/>
      <c r="B532" s="289"/>
      <c r="C532" s="289"/>
      <c r="D532" s="304"/>
      <c r="E532" s="304"/>
      <c r="F532" s="304"/>
      <c r="G532" s="304"/>
      <c r="H532" s="304"/>
    </row>
    <row r="533" spans="1:8" ht="15">
      <c r="A533" s="289"/>
      <c r="B533" s="289"/>
      <c r="C533" s="289"/>
      <c r="D533" s="304"/>
      <c r="E533" s="304"/>
      <c r="F533" s="304"/>
      <c r="G533" s="304"/>
      <c r="H533" s="304"/>
    </row>
    <row r="534" spans="1:8" ht="15">
      <c r="A534" s="289"/>
      <c r="B534" s="289"/>
      <c r="C534" s="289"/>
      <c r="D534" s="304"/>
      <c r="E534" s="304"/>
      <c r="F534" s="304"/>
      <c r="G534" s="304"/>
      <c r="H534" s="304"/>
    </row>
    <row r="535" spans="1:8" ht="15">
      <c r="A535" s="289"/>
      <c r="B535" s="289"/>
      <c r="C535" s="289"/>
      <c r="D535" s="304"/>
      <c r="E535" s="304"/>
      <c r="F535" s="304"/>
      <c r="G535" s="304"/>
      <c r="H535" s="304"/>
    </row>
    <row r="536" spans="1:8" ht="15">
      <c r="A536" s="289"/>
      <c r="B536" s="289"/>
      <c r="C536" s="289"/>
      <c r="D536" s="304"/>
      <c r="E536" s="304"/>
      <c r="F536" s="304"/>
      <c r="G536" s="304"/>
      <c r="H536" s="304"/>
    </row>
    <row r="537" spans="1:8" ht="15">
      <c r="A537" s="289"/>
      <c r="B537" s="289"/>
      <c r="C537" s="289"/>
      <c r="D537" s="304"/>
      <c r="E537" s="304"/>
      <c r="F537" s="304"/>
      <c r="G537" s="304"/>
      <c r="H537" s="304"/>
    </row>
    <row r="538" spans="1:8" ht="15">
      <c r="A538" s="289"/>
      <c r="B538" s="289"/>
      <c r="C538" s="289"/>
      <c r="D538" s="304"/>
      <c r="E538" s="304"/>
      <c r="F538" s="304"/>
      <c r="G538" s="304"/>
      <c r="H538" s="304"/>
    </row>
    <row r="539" spans="1:8" ht="15">
      <c r="A539" s="289"/>
      <c r="B539" s="289"/>
      <c r="C539" s="289"/>
      <c r="D539" s="304"/>
      <c r="E539" s="304"/>
      <c r="F539" s="304"/>
      <c r="G539" s="304"/>
      <c r="H539" s="304"/>
    </row>
    <row r="540" spans="1:8" ht="15">
      <c r="A540" s="289"/>
      <c r="B540" s="289"/>
      <c r="C540" s="289"/>
      <c r="D540" s="304"/>
      <c r="E540" s="304"/>
      <c r="F540" s="304"/>
      <c r="G540" s="304"/>
      <c r="H540" s="304"/>
    </row>
    <row r="541" spans="1:8" ht="15">
      <c r="A541" s="289"/>
      <c r="B541" s="289"/>
      <c r="C541" s="289"/>
      <c r="D541" s="304"/>
      <c r="E541" s="304"/>
      <c r="F541" s="304"/>
      <c r="G541" s="304"/>
      <c r="H541" s="304"/>
    </row>
    <row r="542" spans="1:8" ht="15">
      <c r="A542" s="289"/>
      <c r="B542" s="289"/>
      <c r="C542" s="289"/>
      <c r="D542" s="304"/>
      <c r="E542" s="304"/>
      <c r="F542" s="304"/>
      <c r="G542" s="304"/>
      <c r="H542" s="304"/>
    </row>
    <row r="543" spans="1:8" ht="15">
      <c r="A543" s="289"/>
      <c r="B543" s="289"/>
      <c r="C543" s="289"/>
      <c r="D543" s="304"/>
      <c r="E543" s="304"/>
      <c r="F543" s="304"/>
      <c r="G543" s="304"/>
      <c r="H543" s="304"/>
    </row>
    <row r="544" spans="1:8" ht="15">
      <c r="A544" s="289"/>
      <c r="B544" s="289"/>
      <c r="C544" s="289"/>
      <c r="D544" s="304"/>
      <c r="E544" s="304"/>
      <c r="F544" s="304"/>
      <c r="G544" s="304"/>
      <c r="H544" s="304"/>
    </row>
    <row r="545" spans="1:8" ht="15">
      <c r="A545" s="289"/>
      <c r="B545" s="289"/>
      <c r="C545" s="289"/>
      <c r="D545" s="304"/>
      <c r="E545" s="304"/>
      <c r="F545" s="304"/>
      <c r="G545" s="304"/>
      <c r="H545" s="304"/>
    </row>
    <row r="546" spans="1:8" ht="15">
      <c r="A546" s="289"/>
      <c r="B546" s="289"/>
      <c r="C546" s="289"/>
      <c r="D546" s="304"/>
      <c r="E546" s="304"/>
      <c r="F546" s="304"/>
      <c r="G546" s="304"/>
      <c r="H546" s="304"/>
    </row>
    <row r="547" spans="1:8" ht="15">
      <c r="A547" s="289"/>
      <c r="B547" s="289"/>
      <c r="C547" s="289"/>
      <c r="D547" s="304"/>
      <c r="E547" s="304"/>
      <c r="F547" s="304"/>
      <c r="G547" s="304"/>
      <c r="H547" s="304"/>
    </row>
    <row r="548" spans="1:8" ht="15">
      <c r="A548" s="289"/>
      <c r="B548" s="289"/>
      <c r="C548" s="289"/>
      <c r="D548" s="304"/>
      <c r="E548" s="304"/>
      <c r="F548" s="304"/>
      <c r="G548" s="304"/>
      <c r="H548" s="304"/>
    </row>
    <row r="549" spans="1:8" ht="15">
      <c r="A549" s="289"/>
      <c r="B549" s="289"/>
      <c r="C549" s="289"/>
      <c r="D549" s="304"/>
      <c r="E549" s="304"/>
      <c r="F549" s="304"/>
      <c r="G549" s="304"/>
      <c r="H549" s="304"/>
    </row>
    <row r="550" spans="1:8" ht="15">
      <c r="A550" s="289"/>
      <c r="B550" s="289"/>
      <c r="C550" s="289"/>
      <c r="D550" s="304"/>
      <c r="E550" s="304"/>
      <c r="F550" s="304"/>
      <c r="G550" s="304"/>
      <c r="H550" s="304"/>
    </row>
    <row r="551" spans="1:8" ht="15">
      <c r="A551" s="289"/>
      <c r="B551" s="289"/>
      <c r="C551" s="289"/>
      <c r="D551" s="304"/>
      <c r="E551" s="304"/>
      <c r="F551" s="304"/>
      <c r="G551" s="304"/>
      <c r="H551" s="304"/>
    </row>
    <row r="552" spans="1:8" ht="15">
      <c r="A552" s="289"/>
      <c r="B552" s="289"/>
      <c r="C552" s="289"/>
      <c r="D552" s="304"/>
      <c r="E552" s="304"/>
      <c r="F552" s="304"/>
      <c r="G552" s="304"/>
      <c r="H552" s="304"/>
    </row>
    <row r="553" spans="1:8" ht="15">
      <c r="A553" s="289"/>
      <c r="B553" s="289"/>
      <c r="C553" s="289"/>
      <c r="D553" s="304"/>
      <c r="E553" s="304"/>
      <c r="F553" s="304"/>
      <c r="G553" s="304"/>
      <c r="H553" s="304"/>
    </row>
    <row r="554" spans="1:8" ht="15">
      <c r="A554" s="289"/>
      <c r="B554" s="289"/>
      <c r="C554" s="289"/>
      <c r="D554" s="304"/>
      <c r="E554" s="304"/>
      <c r="F554" s="304"/>
      <c r="G554" s="304"/>
      <c r="H554" s="304"/>
    </row>
    <row r="555" spans="1:8" ht="15">
      <c r="A555" s="289"/>
      <c r="B555" s="289"/>
      <c r="C555" s="289"/>
      <c r="D555" s="304"/>
      <c r="E555" s="304"/>
      <c r="F555" s="304"/>
      <c r="G555" s="304"/>
      <c r="H555" s="304"/>
    </row>
    <row r="556" spans="1:8" ht="15">
      <c r="A556" s="289"/>
      <c r="B556" s="289"/>
      <c r="C556" s="289"/>
      <c r="D556" s="304"/>
      <c r="E556" s="304"/>
      <c r="F556" s="304"/>
      <c r="G556" s="304"/>
      <c r="H556" s="304"/>
    </row>
    <row r="557" spans="1:8" ht="15">
      <c r="A557" s="289"/>
      <c r="B557" s="289"/>
      <c r="C557" s="289"/>
      <c r="D557" s="304"/>
      <c r="E557" s="304"/>
      <c r="F557" s="304"/>
      <c r="G557" s="304"/>
      <c r="H557" s="304"/>
    </row>
    <row r="558" spans="1:8" ht="15">
      <c r="A558" s="289"/>
      <c r="B558" s="289"/>
      <c r="C558" s="289"/>
      <c r="D558" s="304"/>
      <c r="E558" s="304"/>
      <c r="F558" s="304"/>
      <c r="G558" s="304"/>
      <c r="H558" s="304"/>
    </row>
    <row r="559" spans="1:8" ht="15">
      <c r="A559" s="289"/>
      <c r="B559" s="289"/>
      <c r="C559" s="289"/>
      <c r="D559" s="304"/>
      <c r="E559" s="304"/>
      <c r="F559" s="304"/>
      <c r="G559" s="304"/>
      <c r="H559" s="304"/>
    </row>
    <row r="560" spans="1:8" ht="15">
      <c r="A560" s="289"/>
      <c r="B560" s="289"/>
      <c r="C560" s="289"/>
      <c r="D560" s="304"/>
      <c r="E560" s="304"/>
      <c r="F560" s="304"/>
      <c r="G560" s="304"/>
      <c r="H560" s="304"/>
    </row>
    <row r="561" spans="1:8" ht="15">
      <c r="A561" s="289"/>
      <c r="B561" s="289"/>
      <c r="C561" s="289"/>
      <c r="D561" s="304"/>
      <c r="E561" s="304"/>
      <c r="F561" s="304"/>
      <c r="G561" s="304"/>
      <c r="H561" s="304"/>
    </row>
    <row r="562" spans="1:8" ht="15">
      <c r="A562" s="289"/>
      <c r="B562" s="289"/>
      <c r="C562" s="289"/>
      <c r="D562" s="304"/>
      <c r="E562" s="304"/>
      <c r="F562" s="304"/>
      <c r="G562" s="304"/>
      <c r="H562" s="304"/>
    </row>
    <row r="563" spans="1:8" ht="15">
      <c r="A563" s="289"/>
      <c r="B563" s="289"/>
      <c r="C563" s="289"/>
      <c r="D563" s="304"/>
      <c r="E563" s="304"/>
      <c r="F563" s="304"/>
      <c r="G563" s="304"/>
      <c r="H563" s="304"/>
    </row>
    <row r="564" spans="1:8" ht="15">
      <c r="A564" s="289"/>
      <c r="B564" s="289"/>
      <c r="C564" s="289"/>
      <c r="D564" s="304"/>
      <c r="E564" s="304"/>
      <c r="F564" s="304"/>
      <c r="G564" s="304"/>
      <c r="H564" s="304"/>
    </row>
    <row r="565" spans="1:8" ht="15">
      <c r="A565" s="289"/>
      <c r="B565" s="289"/>
      <c r="C565" s="289"/>
      <c r="D565" s="304"/>
      <c r="E565" s="304"/>
      <c r="F565" s="304"/>
      <c r="G565" s="304"/>
      <c r="H565" s="304"/>
    </row>
    <row r="566" spans="1:8" ht="15">
      <c r="A566" s="289"/>
      <c r="B566" s="289"/>
      <c r="C566" s="289"/>
      <c r="D566" s="304"/>
      <c r="E566" s="304"/>
      <c r="F566" s="304"/>
      <c r="G566" s="304"/>
      <c r="H566" s="304"/>
    </row>
    <row r="567" spans="1:8" ht="15">
      <c r="A567" s="289"/>
      <c r="B567" s="289"/>
      <c r="C567" s="289"/>
      <c r="D567" s="304"/>
      <c r="E567" s="304"/>
      <c r="F567" s="304"/>
      <c r="G567" s="304"/>
      <c r="H567" s="304"/>
    </row>
    <row r="568" spans="1:8" ht="15">
      <c r="A568" s="289"/>
      <c r="B568" s="289"/>
      <c r="C568" s="289"/>
      <c r="D568" s="304"/>
      <c r="E568" s="304"/>
      <c r="F568" s="304"/>
      <c r="G568" s="304"/>
      <c r="H568" s="304"/>
    </row>
    <row r="569" spans="1:8" ht="15">
      <c r="A569" s="289"/>
      <c r="B569" s="289"/>
      <c r="C569" s="289"/>
      <c r="D569" s="304"/>
      <c r="E569" s="304"/>
      <c r="F569" s="304"/>
      <c r="G569" s="304"/>
      <c r="H569" s="304"/>
    </row>
    <row r="570" spans="1:8" ht="15">
      <c r="A570" s="289"/>
      <c r="B570" s="289"/>
      <c r="C570" s="289"/>
      <c r="D570" s="304"/>
      <c r="E570" s="304"/>
      <c r="F570" s="304"/>
      <c r="G570" s="304"/>
      <c r="H570" s="304"/>
    </row>
    <row r="571" spans="1:8" ht="15">
      <c r="A571" s="289"/>
      <c r="B571" s="289"/>
      <c r="C571" s="289"/>
      <c r="D571" s="304"/>
      <c r="E571" s="304"/>
      <c r="F571" s="304"/>
      <c r="G571" s="304"/>
      <c r="H571" s="304"/>
    </row>
    <row r="572" spans="1:8" ht="15">
      <c r="A572" s="289"/>
      <c r="B572" s="289"/>
      <c r="C572" s="289"/>
      <c r="D572" s="304"/>
      <c r="E572" s="304"/>
      <c r="F572" s="304"/>
      <c r="G572" s="304"/>
      <c r="H572" s="304"/>
    </row>
    <row r="573" spans="1:8" ht="15">
      <c r="A573" s="289"/>
      <c r="B573" s="289"/>
      <c r="C573" s="289"/>
      <c r="D573" s="304"/>
      <c r="E573" s="304"/>
      <c r="F573" s="304"/>
      <c r="G573" s="304"/>
      <c r="H573" s="304"/>
    </row>
    <row r="574" spans="1:8" ht="15">
      <c r="A574" s="289"/>
      <c r="B574" s="289"/>
      <c r="C574" s="289"/>
      <c r="D574" s="304"/>
      <c r="E574" s="304"/>
      <c r="F574" s="304"/>
      <c r="G574" s="304"/>
      <c r="H574" s="304"/>
    </row>
    <row r="575" spans="1:8" ht="15">
      <c r="A575" s="289"/>
      <c r="B575" s="289"/>
      <c r="C575" s="289"/>
      <c r="D575" s="304"/>
      <c r="E575" s="304"/>
      <c r="F575" s="304"/>
      <c r="G575" s="304"/>
      <c r="H575" s="304"/>
    </row>
    <row r="576" spans="1:8" ht="15">
      <c r="A576" s="289"/>
      <c r="B576" s="289"/>
      <c r="C576" s="289"/>
      <c r="D576" s="304"/>
      <c r="E576" s="304"/>
      <c r="F576" s="304"/>
      <c r="G576" s="304"/>
      <c r="H576" s="304"/>
    </row>
    <row r="577" spans="1:8" ht="15">
      <c r="A577" s="289"/>
      <c r="B577" s="289"/>
      <c r="C577" s="289"/>
      <c r="D577" s="304"/>
      <c r="E577" s="304"/>
      <c r="F577" s="304"/>
      <c r="G577" s="304"/>
      <c r="H577" s="304"/>
    </row>
    <row r="578" spans="1:8" ht="15">
      <c r="A578" s="289"/>
      <c r="B578" s="289"/>
      <c r="C578" s="289"/>
      <c r="D578" s="304"/>
      <c r="E578" s="304"/>
      <c r="F578" s="304"/>
      <c r="G578" s="304"/>
      <c r="H578" s="304"/>
    </row>
    <row r="579" spans="1:8" ht="15">
      <c r="A579" s="289"/>
      <c r="B579" s="289"/>
      <c r="C579" s="289"/>
      <c r="D579" s="304"/>
      <c r="E579" s="304"/>
      <c r="F579" s="304"/>
      <c r="G579" s="304"/>
      <c r="H579" s="304"/>
    </row>
    <row r="580" spans="1:8" ht="15">
      <c r="A580" s="289"/>
      <c r="B580" s="289"/>
      <c r="C580" s="289"/>
      <c r="D580" s="304"/>
      <c r="E580" s="304"/>
      <c r="F580" s="304"/>
      <c r="G580" s="304"/>
      <c r="H580" s="304"/>
    </row>
    <row r="581" spans="1:8" ht="15">
      <c r="A581" s="289"/>
      <c r="B581" s="289"/>
      <c r="C581" s="289"/>
      <c r="D581" s="304"/>
      <c r="E581" s="304"/>
      <c r="F581" s="304"/>
      <c r="G581" s="304"/>
      <c r="H581" s="304"/>
    </row>
    <row r="582" spans="1:8" ht="15">
      <c r="A582" s="289"/>
      <c r="B582" s="289"/>
      <c r="C582" s="289"/>
      <c r="D582" s="304"/>
      <c r="E582" s="304"/>
      <c r="F582" s="304"/>
      <c r="G582" s="304"/>
      <c r="H582" s="304"/>
    </row>
    <row r="583" spans="1:8" ht="15">
      <c r="A583" s="289"/>
      <c r="B583" s="289"/>
      <c r="C583" s="289"/>
      <c r="D583" s="304"/>
      <c r="E583" s="304"/>
      <c r="F583" s="304"/>
      <c r="G583" s="304"/>
      <c r="H583" s="304"/>
    </row>
    <row r="584" spans="1:8" ht="15">
      <c r="A584" s="289"/>
      <c r="B584" s="289"/>
      <c r="C584" s="289"/>
      <c r="D584" s="304"/>
      <c r="E584" s="304"/>
      <c r="F584" s="304"/>
      <c r="G584" s="304"/>
      <c r="H584" s="304"/>
    </row>
    <row r="585" spans="1:8" ht="15">
      <c r="A585" s="289"/>
      <c r="B585" s="289"/>
      <c r="C585" s="289"/>
      <c r="D585" s="304"/>
      <c r="E585" s="304"/>
      <c r="F585" s="304"/>
      <c r="G585" s="304"/>
      <c r="H585" s="304"/>
    </row>
    <row r="586" spans="1:8" ht="15">
      <c r="A586" s="289"/>
      <c r="B586" s="289"/>
      <c r="C586" s="289"/>
      <c r="D586" s="304"/>
      <c r="E586" s="304"/>
      <c r="F586" s="304"/>
      <c r="G586" s="304"/>
      <c r="H586" s="304"/>
    </row>
    <row r="587" spans="1:8" ht="15">
      <c r="A587" s="289"/>
      <c r="B587" s="289"/>
      <c r="C587" s="289"/>
      <c r="D587" s="304"/>
      <c r="E587" s="304"/>
      <c r="F587" s="304"/>
      <c r="G587" s="304"/>
      <c r="H587" s="304"/>
    </row>
    <row r="588" spans="1:8" ht="15">
      <c r="A588" s="289"/>
      <c r="B588" s="289"/>
      <c r="C588" s="289"/>
      <c r="D588" s="304"/>
      <c r="E588" s="304"/>
      <c r="F588" s="304"/>
      <c r="G588" s="304"/>
      <c r="H588" s="304"/>
    </row>
    <row r="589" spans="1:8" ht="15">
      <c r="A589" s="289"/>
      <c r="B589" s="289"/>
      <c r="C589" s="289"/>
      <c r="D589" s="304"/>
      <c r="E589" s="304"/>
      <c r="F589" s="304"/>
      <c r="G589" s="304"/>
      <c r="H589" s="304"/>
    </row>
    <row r="590" spans="1:8" ht="15">
      <c r="A590" s="289"/>
      <c r="B590" s="289"/>
      <c r="C590" s="289"/>
      <c r="D590" s="304"/>
      <c r="E590" s="304"/>
      <c r="F590" s="304"/>
      <c r="G590" s="304"/>
      <c r="H590" s="304"/>
    </row>
    <row r="591" spans="1:8" ht="15">
      <c r="A591" s="289"/>
      <c r="B591" s="289"/>
      <c r="C591" s="289"/>
      <c r="D591" s="304"/>
      <c r="E591" s="304"/>
      <c r="F591" s="304"/>
      <c r="G591" s="304"/>
      <c r="H591" s="304"/>
    </row>
    <row r="592" spans="1:8" ht="15">
      <c r="A592" s="289"/>
      <c r="B592" s="289"/>
      <c r="C592" s="289"/>
      <c r="D592" s="304"/>
      <c r="E592" s="304"/>
      <c r="F592" s="304"/>
      <c r="G592" s="304"/>
      <c r="H592" s="304"/>
    </row>
    <row r="593" spans="1:8" ht="15">
      <c r="A593" s="289"/>
      <c r="B593" s="289"/>
      <c r="C593" s="289"/>
      <c r="D593" s="304"/>
      <c r="E593" s="304"/>
      <c r="F593" s="304"/>
      <c r="G593" s="304"/>
      <c r="H593" s="304"/>
    </row>
    <row r="594" spans="1:8" ht="15">
      <c r="A594" s="289"/>
      <c r="B594" s="289"/>
      <c r="C594" s="289"/>
      <c r="D594" s="304"/>
      <c r="E594" s="304"/>
      <c r="F594" s="304"/>
      <c r="G594" s="304"/>
      <c r="H594" s="304"/>
    </row>
    <row r="595" spans="1:8" ht="15">
      <c r="A595" s="289"/>
      <c r="B595" s="289"/>
      <c r="C595" s="289"/>
      <c r="D595" s="304"/>
      <c r="E595" s="304"/>
      <c r="F595" s="304"/>
      <c r="G595" s="304"/>
      <c r="H595" s="304"/>
    </row>
    <row r="596" spans="1:8" ht="15">
      <c r="A596" s="289"/>
      <c r="B596" s="289"/>
      <c r="C596" s="289"/>
      <c r="D596" s="304"/>
      <c r="E596" s="304"/>
      <c r="F596" s="304"/>
      <c r="G596" s="304"/>
      <c r="H596" s="304"/>
    </row>
    <row r="597" spans="1:8" ht="15">
      <c r="A597" s="289"/>
      <c r="B597" s="289"/>
      <c r="C597" s="289"/>
      <c r="D597" s="304"/>
      <c r="E597" s="304"/>
      <c r="F597" s="304"/>
      <c r="G597" s="304"/>
      <c r="H597" s="304"/>
    </row>
    <row r="598" spans="1:8" ht="15">
      <c r="A598" s="289"/>
      <c r="B598" s="289"/>
      <c r="C598" s="289"/>
      <c r="D598" s="304"/>
      <c r="E598" s="304"/>
      <c r="F598" s="304"/>
      <c r="G598" s="304"/>
      <c r="H598" s="304"/>
    </row>
    <row r="599" spans="1:8" ht="15">
      <c r="A599" s="289"/>
      <c r="B599" s="289"/>
      <c r="C599" s="289"/>
      <c r="D599" s="304"/>
      <c r="E599" s="304"/>
      <c r="F599" s="304"/>
      <c r="G599" s="304"/>
      <c r="H599" s="304"/>
    </row>
    <row r="600" spans="1:8" ht="15">
      <c r="A600" s="289"/>
      <c r="B600" s="289"/>
      <c r="C600" s="289"/>
      <c r="D600" s="304"/>
      <c r="E600" s="304"/>
      <c r="F600" s="304"/>
      <c r="G600" s="304"/>
      <c r="H600" s="304"/>
    </row>
    <row r="601" spans="1:8" ht="15">
      <c r="A601" s="289"/>
      <c r="B601" s="289"/>
      <c r="C601" s="289"/>
      <c r="D601" s="304"/>
      <c r="E601" s="304"/>
      <c r="F601" s="304"/>
      <c r="G601" s="304"/>
      <c r="H601" s="304"/>
    </row>
    <row r="602" spans="1:8" ht="15">
      <c r="A602" s="289"/>
      <c r="B602" s="289"/>
      <c r="C602" s="289"/>
      <c r="D602" s="304"/>
      <c r="E602" s="304"/>
      <c r="F602" s="304"/>
      <c r="G602" s="304"/>
      <c r="H602" s="304"/>
    </row>
    <row r="603" spans="1:8" ht="15">
      <c r="A603" s="289"/>
      <c r="B603" s="289"/>
      <c r="C603" s="289"/>
      <c r="D603" s="304"/>
      <c r="E603" s="304"/>
      <c r="F603" s="304"/>
      <c r="G603" s="304"/>
      <c r="H603" s="304"/>
    </row>
    <row r="604" spans="1:8" ht="15">
      <c r="A604" s="289"/>
      <c r="B604" s="289"/>
      <c r="C604" s="289"/>
      <c r="D604" s="304"/>
      <c r="E604" s="304"/>
      <c r="F604" s="304"/>
      <c r="G604" s="304"/>
      <c r="H604" s="304"/>
    </row>
    <row r="605" spans="1:8" ht="15">
      <c r="A605" s="289"/>
      <c r="B605" s="289"/>
      <c r="C605" s="289"/>
      <c r="D605" s="304"/>
      <c r="E605" s="304"/>
      <c r="F605" s="304"/>
      <c r="G605" s="304"/>
      <c r="H605" s="304"/>
    </row>
    <row r="606" spans="1:8" ht="15">
      <c r="A606" s="289"/>
      <c r="B606" s="289"/>
      <c r="C606" s="289"/>
      <c r="D606" s="304"/>
      <c r="E606" s="304"/>
      <c r="F606" s="304"/>
      <c r="G606" s="304"/>
      <c r="H606" s="304"/>
    </row>
    <row r="607" spans="1:8" ht="15">
      <c r="A607" s="289"/>
      <c r="B607" s="289"/>
      <c r="C607" s="289"/>
      <c r="D607" s="304"/>
      <c r="E607" s="304"/>
      <c r="F607" s="304"/>
      <c r="G607" s="304"/>
      <c r="H607" s="304"/>
    </row>
    <row r="608" spans="1:8" ht="15">
      <c r="A608" s="289"/>
      <c r="B608" s="289"/>
      <c r="C608" s="289"/>
      <c r="D608" s="304"/>
      <c r="E608" s="304"/>
      <c r="F608" s="304"/>
      <c r="G608" s="304"/>
      <c r="H608" s="304"/>
    </row>
    <row r="609" spans="1:8" ht="15">
      <c r="A609" s="289"/>
      <c r="B609" s="289"/>
      <c r="C609" s="289"/>
      <c r="D609" s="304"/>
      <c r="E609" s="304"/>
      <c r="F609" s="304"/>
      <c r="G609" s="304"/>
      <c r="H609" s="304"/>
    </row>
    <row r="610" spans="1:8" ht="15">
      <c r="A610" s="289"/>
      <c r="B610" s="289"/>
      <c r="C610" s="289"/>
      <c r="D610" s="304"/>
      <c r="E610" s="304"/>
      <c r="F610" s="304"/>
      <c r="G610" s="304"/>
      <c r="H610" s="304"/>
    </row>
    <row r="611" spans="1:8" ht="15">
      <c r="A611" s="289"/>
      <c r="B611" s="289"/>
      <c r="C611" s="289"/>
      <c r="D611" s="304"/>
      <c r="E611" s="304"/>
      <c r="F611" s="304"/>
      <c r="G611" s="304"/>
      <c r="H611" s="304"/>
    </row>
    <row r="612" spans="1:8" ht="15">
      <c r="A612" s="289"/>
      <c r="B612" s="289"/>
      <c r="C612" s="289"/>
      <c r="D612" s="304"/>
      <c r="E612" s="304"/>
      <c r="F612" s="304"/>
      <c r="G612" s="304"/>
      <c r="H612" s="304"/>
    </row>
    <row r="613" spans="1:8" ht="15">
      <c r="A613" s="289"/>
      <c r="B613" s="289"/>
      <c r="C613" s="289"/>
      <c r="D613" s="304"/>
      <c r="E613" s="304"/>
      <c r="F613" s="304"/>
      <c r="G613" s="304"/>
      <c r="H613" s="304"/>
    </row>
    <row r="614" spans="1:8" ht="15">
      <c r="A614" s="289"/>
      <c r="B614" s="289"/>
      <c r="C614" s="289"/>
      <c r="D614" s="304"/>
      <c r="E614" s="304"/>
      <c r="F614" s="304"/>
      <c r="G614" s="304"/>
      <c r="H614" s="304"/>
    </row>
    <row r="615" spans="1:8" ht="15">
      <c r="A615" s="289"/>
      <c r="B615" s="289"/>
      <c r="C615" s="289"/>
      <c r="D615" s="304"/>
      <c r="E615" s="304"/>
      <c r="F615" s="304"/>
      <c r="G615" s="304"/>
      <c r="H615" s="304"/>
    </row>
    <row r="616" spans="1:8" ht="15">
      <c r="A616" s="289"/>
      <c r="B616" s="289"/>
      <c r="C616" s="289"/>
      <c r="D616" s="304"/>
      <c r="E616" s="304"/>
      <c r="F616" s="304"/>
      <c r="G616" s="304"/>
      <c r="H616" s="304"/>
    </row>
    <row r="617" spans="1:8" ht="15">
      <c r="A617" s="289"/>
      <c r="B617" s="289"/>
      <c r="C617" s="289"/>
      <c r="D617" s="304"/>
      <c r="E617" s="304"/>
      <c r="F617" s="304"/>
      <c r="G617" s="304"/>
      <c r="H617" s="304"/>
    </row>
    <row r="618" spans="1:8" ht="15">
      <c r="A618" s="289"/>
      <c r="B618" s="289"/>
      <c r="C618" s="289"/>
      <c r="D618" s="304"/>
      <c r="E618" s="304"/>
      <c r="F618" s="304"/>
      <c r="G618" s="304"/>
      <c r="H618" s="304"/>
    </row>
    <row r="619" spans="1:8" ht="15">
      <c r="A619" s="289"/>
      <c r="B619" s="289"/>
      <c r="C619" s="289"/>
      <c r="D619" s="304"/>
      <c r="E619" s="304"/>
      <c r="F619" s="304"/>
      <c r="G619" s="304"/>
      <c r="H619" s="304"/>
    </row>
    <row r="620" spans="1:8" ht="15">
      <c r="A620" s="289"/>
      <c r="B620" s="289"/>
      <c r="C620" s="289"/>
      <c r="D620" s="304"/>
      <c r="E620" s="304"/>
      <c r="F620" s="304"/>
      <c r="G620" s="304"/>
      <c r="H620" s="304"/>
    </row>
    <row r="621" spans="1:8" ht="15">
      <c r="A621" s="289"/>
      <c r="B621" s="289"/>
      <c r="C621" s="289"/>
      <c r="D621" s="304"/>
      <c r="E621" s="304"/>
      <c r="F621" s="304"/>
      <c r="G621" s="304"/>
      <c r="H621" s="304"/>
    </row>
    <row r="622" spans="1:8" ht="15">
      <c r="A622" s="289"/>
      <c r="B622" s="289"/>
      <c r="C622" s="289"/>
      <c r="D622" s="304"/>
      <c r="E622" s="304"/>
      <c r="F622" s="304"/>
      <c r="G622" s="304"/>
      <c r="H622" s="304"/>
    </row>
    <row r="623" spans="1:8" ht="15">
      <c r="A623" s="289"/>
      <c r="B623" s="289"/>
      <c r="C623" s="289"/>
      <c r="D623" s="304"/>
      <c r="E623" s="304"/>
      <c r="F623" s="304"/>
      <c r="G623" s="304"/>
      <c r="H623" s="304"/>
    </row>
    <row r="624" spans="1:8" ht="15">
      <c r="A624" s="289"/>
      <c r="B624" s="289"/>
      <c r="C624" s="289"/>
      <c r="D624" s="304"/>
      <c r="E624" s="304"/>
      <c r="F624" s="304"/>
      <c r="G624" s="304"/>
      <c r="H624" s="304"/>
    </row>
    <row r="625" spans="1:8" ht="15">
      <c r="A625" s="289"/>
      <c r="B625" s="289"/>
      <c r="C625" s="289"/>
      <c r="D625" s="304"/>
      <c r="E625" s="304"/>
      <c r="F625" s="304"/>
      <c r="G625" s="304"/>
      <c r="H625" s="304"/>
    </row>
    <row r="626" spans="1:8" ht="15">
      <c r="A626" s="289"/>
      <c r="B626" s="289"/>
      <c r="C626" s="289"/>
      <c r="D626" s="304"/>
      <c r="E626" s="304"/>
      <c r="F626" s="304"/>
      <c r="G626" s="304"/>
      <c r="H626" s="304"/>
    </row>
    <row r="627" spans="1:8" ht="15">
      <c r="A627" s="289"/>
      <c r="B627" s="289"/>
      <c r="C627" s="289"/>
      <c r="D627" s="304"/>
      <c r="E627" s="304"/>
      <c r="F627" s="304"/>
      <c r="G627" s="304"/>
      <c r="H627" s="304"/>
    </row>
    <row r="628" spans="1:8" ht="15">
      <c r="A628" s="289"/>
      <c r="B628" s="289"/>
      <c r="C628" s="289"/>
      <c r="D628" s="304"/>
      <c r="E628" s="304"/>
      <c r="F628" s="304"/>
      <c r="G628" s="304"/>
      <c r="H628" s="304"/>
    </row>
    <row r="629" spans="1:8" ht="15">
      <c r="A629" s="289"/>
      <c r="B629" s="289"/>
      <c r="C629" s="289"/>
      <c r="D629" s="304"/>
      <c r="E629" s="304"/>
      <c r="F629" s="304"/>
      <c r="G629" s="304"/>
      <c r="H629" s="304"/>
    </row>
    <row r="630" spans="1:8" ht="15">
      <c r="A630" s="289"/>
      <c r="B630" s="289"/>
      <c r="C630" s="289"/>
      <c r="D630" s="304"/>
      <c r="E630" s="304"/>
      <c r="F630" s="304"/>
      <c r="G630" s="304"/>
      <c r="H630" s="304"/>
    </row>
    <row r="631" spans="1:8" ht="15">
      <c r="A631" s="289"/>
      <c r="B631" s="289"/>
      <c r="C631" s="289"/>
      <c r="D631" s="304"/>
      <c r="E631" s="304"/>
      <c r="F631" s="304"/>
      <c r="G631" s="304"/>
      <c r="H631" s="304"/>
    </row>
    <row r="632" spans="1:8" ht="15">
      <c r="A632" s="289"/>
      <c r="B632" s="289"/>
      <c r="C632" s="289"/>
      <c r="D632" s="304"/>
      <c r="E632" s="304"/>
      <c r="F632" s="304"/>
      <c r="G632" s="304"/>
      <c r="H632" s="304"/>
    </row>
    <row r="633" spans="1:8" ht="15">
      <c r="A633" s="289"/>
      <c r="B633" s="289"/>
      <c r="C633" s="289"/>
      <c r="D633" s="304"/>
      <c r="E633" s="304"/>
      <c r="F633" s="304"/>
      <c r="G633" s="304"/>
      <c r="H633" s="304"/>
    </row>
    <row r="634" spans="1:8" ht="15">
      <c r="A634" s="289"/>
      <c r="B634" s="289"/>
      <c r="C634" s="289"/>
      <c r="D634" s="304"/>
      <c r="E634" s="304"/>
      <c r="F634" s="304"/>
      <c r="G634" s="304"/>
      <c r="H634" s="304"/>
    </row>
    <row r="635" spans="1:8" ht="15">
      <c r="A635" s="289"/>
      <c r="B635" s="289"/>
      <c r="C635" s="289"/>
      <c r="D635" s="304"/>
      <c r="E635" s="304"/>
      <c r="F635" s="304"/>
      <c r="G635" s="304"/>
      <c r="H635" s="304"/>
    </row>
    <row r="636" spans="1:8" ht="15">
      <c r="A636" s="289"/>
      <c r="B636" s="289"/>
      <c r="C636" s="289"/>
      <c r="D636" s="304"/>
      <c r="E636" s="304"/>
      <c r="F636" s="304"/>
      <c r="G636" s="304"/>
      <c r="H636" s="304"/>
    </row>
    <row r="637" spans="1:8" ht="15">
      <c r="A637" s="289"/>
      <c r="B637" s="289"/>
      <c r="C637" s="289"/>
      <c r="D637" s="304"/>
      <c r="E637" s="304"/>
      <c r="F637" s="304"/>
      <c r="G637" s="304"/>
      <c r="H637" s="304"/>
    </row>
    <row r="638" spans="1:8" ht="15">
      <c r="A638" s="289"/>
      <c r="B638" s="289"/>
      <c r="C638" s="289"/>
      <c r="D638" s="304"/>
      <c r="E638" s="304"/>
      <c r="F638" s="304"/>
      <c r="G638" s="304"/>
      <c r="H638" s="304"/>
    </row>
    <row r="639" spans="1:8" ht="15">
      <c r="A639" s="289"/>
      <c r="B639" s="289"/>
      <c r="C639" s="289"/>
      <c r="D639" s="304"/>
      <c r="E639" s="304"/>
      <c r="F639" s="304"/>
      <c r="G639" s="304"/>
      <c r="H639" s="304"/>
    </row>
    <row r="640" spans="1:8" ht="15">
      <c r="A640" s="289"/>
      <c r="B640" s="289"/>
      <c r="C640" s="289"/>
      <c r="D640" s="304"/>
      <c r="E640" s="304"/>
      <c r="F640" s="304"/>
      <c r="G640" s="304"/>
      <c r="H640" s="304"/>
    </row>
    <row r="641" spans="1:8" ht="15">
      <c r="A641" s="289"/>
      <c r="B641" s="289"/>
      <c r="C641" s="289"/>
      <c r="D641" s="304"/>
      <c r="E641" s="304"/>
      <c r="F641" s="304"/>
      <c r="G641" s="304"/>
      <c r="H641" s="304"/>
    </row>
    <row r="642" spans="1:8" ht="15">
      <c r="A642" s="289"/>
      <c r="B642" s="289"/>
      <c r="C642" s="289"/>
      <c r="D642" s="304"/>
      <c r="E642" s="304"/>
      <c r="F642" s="304"/>
      <c r="G642" s="304"/>
      <c r="H642" s="304"/>
    </row>
    <row r="643" spans="1:8" ht="15">
      <c r="A643" s="289"/>
      <c r="B643" s="289"/>
      <c r="C643" s="289"/>
      <c r="D643" s="304"/>
      <c r="E643" s="304"/>
      <c r="F643" s="304"/>
      <c r="G643" s="304"/>
      <c r="H643" s="304"/>
    </row>
    <row r="644" spans="1:8" ht="15">
      <c r="A644" s="289"/>
      <c r="B644" s="289"/>
      <c r="C644" s="289"/>
      <c r="D644" s="304"/>
      <c r="E644" s="304"/>
      <c r="F644" s="304"/>
      <c r="G644" s="304"/>
      <c r="H644" s="304"/>
    </row>
    <row r="645" spans="1:8" ht="15">
      <c r="A645" s="289"/>
      <c r="B645" s="289"/>
      <c r="C645" s="289"/>
      <c r="D645" s="304"/>
      <c r="E645" s="304"/>
      <c r="F645" s="304"/>
      <c r="G645" s="304"/>
      <c r="H645" s="304"/>
    </row>
    <row r="646" spans="1:8" ht="15">
      <c r="A646" s="289"/>
      <c r="B646" s="289"/>
      <c r="C646" s="289"/>
      <c r="D646" s="304"/>
      <c r="E646" s="304"/>
      <c r="F646" s="304"/>
      <c r="G646" s="304"/>
      <c r="H646" s="304"/>
    </row>
    <row r="647" spans="1:8" ht="15">
      <c r="A647" s="289"/>
      <c r="B647" s="289"/>
      <c r="C647" s="289"/>
      <c r="D647" s="304"/>
      <c r="E647" s="304"/>
      <c r="F647" s="304"/>
      <c r="G647" s="304"/>
      <c r="H647" s="304"/>
    </row>
    <row r="648" spans="1:8" ht="15">
      <c r="A648" s="289"/>
      <c r="B648" s="289"/>
      <c r="C648" s="289"/>
      <c r="D648" s="304"/>
      <c r="E648" s="304"/>
      <c r="F648" s="304"/>
      <c r="G648" s="304"/>
      <c r="H648" s="304"/>
    </row>
    <row r="649" spans="1:8" ht="15">
      <c r="A649" s="289"/>
      <c r="B649" s="289"/>
      <c r="C649" s="289"/>
      <c r="D649" s="304"/>
      <c r="E649" s="304"/>
      <c r="F649" s="304"/>
      <c r="G649" s="304"/>
      <c r="H649" s="304"/>
    </row>
    <row r="650" spans="1:8" ht="15">
      <c r="A650" s="289"/>
      <c r="B650" s="289"/>
      <c r="C650" s="289"/>
      <c r="D650" s="304"/>
      <c r="E650" s="304"/>
      <c r="F650" s="304"/>
      <c r="G650" s="304"/>
      <c r="H650" s="304"/>
    </row>
    <row r="651" spans="1:8" ht="15">
      <c r="A651" s="289"/>
      <c r="B651" s="289"/>
      <c r="C651" s="289"/>
      <c r="D651" s="304"/>
      <c r="E651" s="304"/>
      <c r="F651" s="304"/>
      <c r="G651" s="304"/>
      <c r="H651" s="304"/>
    </row>
    <row r="652" spans="1:8" ht="15">
      <c r="A652" s="289"/>
      <c r="B652" s="289"/>
      <c r="C652" s="289"/>
      <c r="D652" s="304"/>
      <c r="E652" s="304"/>
      <c r="F652" s="304"/>
      <c r="G652" s="304"/>
      <c r="H652" s="304"/>
    </row>
    <row r="653" spans="1:8" ht="15">
      <c r="A653" s="289"/>
      <c r="B653" s="289"/>
      <c r="C653" s="289"/>
      <c r="D653" s="304"/>
      <c r="E653" s="304"/>
      <c r="F653" s="304"/>
      <c r="G653" s="304"/>
      <c r="H653" s="304"/>
    </row>
    <row r="654" spans="1:8" ht="15">
      <c r="A654" s="289"/>
      <c r="B654" s="289"/>
      <c r="C654" s="289"/>
      <c r="D654" s="304"/>
      <c r="E654" s="304"/>
      <c r="F654" s="304"/>
      <c r="G654" s="304"/>
      <c r="H654" s="304"/>
    </row>
    <row r="655" spans="1:8" ht="15">
      <c r="A655" s="289"/>
      <c r="B655" s="289"/>
      <c r="C655" s="289"/>
      <c r="D655" s="304"/>
      <c r="E655" s="304"/>
      <c r="F655" s="304"/>
      <c r="G655" s="304"/>
      <c r="H655" s="304"/>
    </row>
    <row r="656" spans="1:8" ht="15">
      <c r="A656" s="289"/>
      <c r="B656" s="289"/>
      <c r="C656" s="289"/>
      <c r="D656" s="304"/>
      <c r="E656" s="304"/>
      <c r="F656" s="304"/>
      <c r="G656" s="304"/>
      <c r="H656" s="304"/>
    </row>
    <row r="657" spans="1:8" ht="15">
      <c r="A657" s="289"/>
      <c r="B657" s="289"/>
      <c r="C657" s="289"/>
      <c r="D657" s="304"/>
      <c r="E657" s="304"/>
      <c r="F657" s="304"/>
      <c r="G657" s="304"/>
      <c r="H657" s="304"/>
    </row>
    <row r="658" spans="1:8" ht="15">
      <c r="A658" s="289"/>
      <c r="B658" s="289"/>
      <c r="C658" s="289"/>
      <c r="D658" s="304"/>
      <c r="E658" s="304"/>
      <c r="F658" s="304"/>
      <c r="G658" s="304"/>
      <c r="H658" s="304"/>
    </row>
    <row r="659" spans="1:8" ht="15">
      <c r="A659" s="289"/>
      <c r="B659" s="289"/>
      <c r="C659" s="289"/>
      <c r="D659" s="304"/>
      <c r="E659" s="304"/>
      <c r="F659" s="304"/>
      <c r="G659" s="304"/>
      <c r="H659" s="304"/>
    </row>
    <row r="660" spans="1:8" ht="15">
      <c r="A660" s="289"/>
      <c r="B660" s="289"/>
      <c r="C660" s="289"/>
      <c r="D660" s="304"/>
      <c r="E660" s="304"/>
      <c r="F660" s="304"/>
      <c r="G660" s="304"/>
      <c r="H660" s="304"/>
    </row>
    <row r="661" spans="1:8" ht="15">
      <c r="A661" s="289"/>
      <c r="B661" s="289"/>
      <c r="C661" s="289"/>
      <c r="D661" s="304"/>
      <c r="E661" s="304"/>
      <c r="F661" s="304"/>
      <c r="G661" s="304"/>
      <c r="H661" s="304"/>
    </row>
    <row r="662" spans="1:8" ht="15">
      <c r="A662" s="289"/>
      <c r="B662" s="289"/>
      <c r="C662" s="289"/>
      <c r="D662" s="304"/>
      <c r="E662" s="304"/>
      <c r="F662" s="304"/>
      <c r="G662" s="304"/>
      <c r="H662" s="304"/>
    </row>
    <row r="663" spans="1:8" ht="15">
      <c r="A663" s="289"/>
      <c r="B663" s="289"/>
      <c r="C663" s="289"/>
      <c r="D663" s="304"/>
      <c r="E663" s="304"/>
      <c r="F663" s="304"/>
      <c r="G663" s="304"/>
      <c r="H663" s="304"/>
    </row>
    <row r="664" spans="1:8" ht="15">
      <c r="A664" s="289"/>
      <c r="B664" s="289"/>
      <c r="C664" s="289"/>
      <c r="D664" s="304"/>
      <c r="E664" s="304"/>
      <c r="F664" s="304"/>
      <c r="G664" s="304"/>
      <c r="H664" s="304"/>
    </row>
    <row r="665" spans="1:8" ht="15">
      <c r="A665" s="289"/>
      <c r="B665" s="289"/>
      <c r="C665" s="289"/>
      <c r="D665" s="304"/>
      <c r="E665" s="304"/>
      <c r="F665" s="304"/>
      <c r="G665" s="304"/>
      <c r="H665" s="304"/>
    </row>
    <row r="666" spans="1:8" ht="15">
      <c r="A666" s="289"/>
      <c r="B666" s="289"/>
      <c r="C666" s="289"/>
      <c r="D666" s="304"/>
      <c r="E666" s="304"/>
      <c r="F666" s="304"/>
      <c r="G666" s="304"/>
      <c r="H666" s="304"/>
    </row>
    <row r="667" spans="1:8" ht="15">
      <c r="A667" s="289"/>
      <c r="B667" s="289"/>
      <c r="C667" s="289"/>
      <c r="D667" s="304"/>
      <c r="E667" s="304"/>
      <c r="F667" s="304"/>
      <c r="G667" s="304"/>
      <c r="H667" s="304"/>
    </row>
    <row r="668" spans="1:8" ht="15">
      <c r="A668" s="289"/>
      <c r="B668" s="289"/>
      <c r="C668" s="289"/>
      <c r="D668" s="304"/>
      <c r="E668" s="304"/>
      <c r="F668" s="304"/>
      <c r="G668" s="304"/>
      <c r="H668" s="304"/>
    </row>
    <row r="669" spans="1:8" ht="15">
      <c r="A669" s="289"/>
      <c r="B669" s="289"/>
      <c r="C669" s="289"/>
      <c r="D669" s="304"/>
      <c r="E669" s="304"/>
      <c r="F669" s="304"/>
      <c r="G669" s="304"/>
      <c r="H669" s="304"/>
    </row>
    <row r="670" spans="1:8" ht="15">
      <c r="A670" s="289"/>
      <c r="B670" s="289"/>
      <c r="C670" s="289"/>
      <c r="D670" s="304"/>
      <c r="E670" s="304"/>
      <c r="F670" s="304"/>
      <c r="G670" s="304"/>
      <c r="H670" s="304"/>
    </row>
    <row r="671" spans="1:8" ht="15">
      <c r="A671" s="289"/>
      <c r="B671" s="289"/>
      <c r="C671" s="289"/>
      <c r="D671" s="304"/>
      <c r="E671" s="304"/>
      <c r="F671" s="304"/>
      <c r="G671" s="304"/>
      <c r="H671" s="304"/>
    </row>
    <row r="672" spans="1:8" ht="15">
      <c r="A672" s="289"/>
      <c r="B672" s="289"/>
      <c r="C672" s="289"/>
      <c r="D672" s="304"/>
      <c r="E672" s="304"/>
      <c r="F672" s="304"/>
      <c r="G672" s="304"/>
      <c r="H672" s="304"/>
    </row>
    <row r="673" spans="1:8" ht="15">
      <c r="A673" s="289"/>
      <c r="B673" s="289"/>
      <c r="C673" s="289"/>
      <c r="D673" s="304"/>
      <c r="E673" s="304"/>
      <c r="F673" s="304"/>
      <c r="G673" s="304"/>
      <c r="H673" s="304"/>
    </row>
    <row r="674" spans="1:8" ht="15">
      <c r="A674" s="289"/>
      <c r="B674" s="289"/>
      <c r="C674" s="289"/>
      <c r="D674" s="304"/>
      <c r="E674" s="304"/>
      <c r="F674" s="304"/>
      <c r="G674" s="304"/>
      <c r="H674" s="304"/>
    </row>
    <row r="675" spans="1:8" ht="15">
      <c r="A675" s="289"/>
      <c r="B675" s="289"/>
      <c r="C675" s="289"/>
      <c r="D675" s="304"/>
      <c r="E675" s="304"/>
      <c r="F675" s="304"/>
      <c r="G675" s="304"/>
      <c r="H675" s="304"/>
    </row>
    <row r="676" spans="1:8" ht="15">
      <c r="A676" s="289"/>
      <c r="B676" s="289"/>
      <c r="C676" s="289"/>
      <c r="D676" s="304"/>
      <c r="E676" s="304"/>
      <c r="F676" s="304"/>
      <c r="G676" s="304"/>
      <c r="H676" s="304"/>
    </row>
    <row r="677" spans="1:8" ht="15">
      <c r="A677" s="289"/>
      <c r="B677" s="289"/>
      <c r="C677" s="289"/>
      <c r="D677" s="304"/>
      <c r="E677" s="304"/>
      <c r="F677" s="304"/>
      <c r="G677" s="304"/>
      <c r="H677" s="304"/>
    </row>
    <row r="678" spans="1:8" ht="15">
      <c r="A678" s="289"/>
      <c r="B678" s="289"/>
      <c r="C678" s="289"/>
      <c r="D678" s="304"/>
      <c r="E678" s="304"/>
      <c r="F678" s="304"/>
      <c r="G678" s="304"/>
      <c r="H678" s="304"/>
    </row>
    <row r="679" spans="1:8" ht="15">
      <c r="A679" s="289"/>
      <c r="B679" s="289"/>
      <c r="C679" s="289"/>
      <c r="D679" s="304"/>
      <c r="E679" s="304"/>
      <c r="F679" s="304"/>
      <c r="G679" s="304"/>
      <c r="H679" s="304"/>
    </row>
    <row r="680" spans="1:8" ht="15">
      <c r="A680" s="289"/>
      <c r="B680" s="289"/>
      <c r="C680" s="289"/>
      <c r="D680" s="304"/>
      <c r="E680" s="304"/>
      <c r="F680" s="304"/>
      <c r="G680" s="304"/>
      <c r="H680" s="304"/>
    </row>
    <row r="681" spans="1:8" ht="15">
      <c r="A681" s="289"/>
      <c r="B681" s="289"/>
      <c r="C681" s="289"/>
      <c r="D681" s="304"/>
      <c r="E681" s="304"/>
      <c r="F681" s="304"/>
      <c r="G681" s="304"/>
      <c r="H681" s="304"/>
    </row>
    <row r="682" spans="1:8" ht="15">
      <c r="A682" s="289"/>
      <c r="B682" s="289"/>
      <c r="C682" s="289"/>
      <c r="D682" s="304"/>
      <c r="E682" s="304"/>
      <c r="F682" s="304"/>
      <c r="G682" s="304"/>
      <c r="H682" s="304"/>
    </row>
    <row r="683" spans="1:8" ht="15">
      <c r="A683" s="289"/>
      <c r="B683" s="289"/>
      <c r="C683" s="289"/>
      <c r="D683" s="304"/>
      <c r="E683" s="304"/>
      <c r="F683" s="304"/>
      <c r="G683" s="304"/>
      <c r="H683" s="304"/>
    </row>
    <row r="684" spans="1:8" ht="15">
      <c r="A684" s="289"/>
      <c r="B684" s="289"/>
      <c r="C684" s="289"/>
      <c r="D684" s="304"/>
      <c r="E684" s="304"/>
      <c r="F684" s="304"/>
      <c r="G684" s="304"/>
      <c r="H684" s="304"/>
    </row>
    <row r="685" spans="1:8" ht="15">
      <c r="A685" s="289"/>
      <c r="B685" s="289"/>
      <c r="C685" s="289"/>
      <c r="D685" s="304"/>
      <c r="E685" s="304"/>
      <c r="F685" s="304"/>
      <c r="G685" s="304"/>
      <c r="H685" s="304"/>
    </row>
    <row r="686" spans="1:8" ht="15">
      <c r="A686" s="289"/>
      <c r="B686" s="289"/>
      <c r="C686" s="289"/>
      <c r="D686" s="304"/>
      <c r="E686" s="304"/>
      <c r="F686" s="304"/>
      <c r="G686" s="304"/>
      <c r="H686" s="304"/>
    </row>
    <row r="687" spans="1:8" ht="15">
      <c r="A687" s="289"/>
      <c r="B687" s="289"/>
      <c r="C687" s="289"/>
      <c r="D687" s="304"/>
      <c r="E687" s="304"/>
      <c r="F687" s="304"/>
      <c r="G687" s="304"/>
      <c r="H687" s="304"/>
    </row>
    <row r="688" spans="1:8" ht="15">
      <c r="A688" s="289"/>
      <c r="B688" s="289"/>
      <c r="C688" s="289"/>
      <c r="D688" s="304"/>
      <c r="E688" s="304"/>
      <c r="F688" s="304"/>
      <c r="G688" s="304"/>
      <c r="H688" s="304"/>
    </row>
    <row r="689" spans="1:8" ht="15">
      <c r="A689" s="289"/>
      <c r="B689" s="289"/>
      <c r="C689" s="289"/>
      <c r="D689" s="304"/>
      <c r="E689" s="304"/>
      <c r="F689" s="304"/>
      <c r="G689" s="304"/>
      <c r="H689" s="304"/>
    </row>
    <row r="690" spans="1:8" ht="15">
      <c r="A690" s="289"/>
      <c r="B690" s="289"/>
      <c r="C690" s="289"/>
      <c r="D690" s="304"/>
      <c r="E690" s="304"/>
      <c r="F690" s="304"/>
      <c r="G690" s="304"/>
      <c r="H690" s="304"/>
    </row>
    <row r="691" spans="1:8" ht="15">
      <c r="A691" s="289"/>
      <c r="B691" s="289"/>
      <c r="C691" s="289"/>
      <c r="D691" s="304"/>
      <c r="E691" s="304"/>
      <c r="F691" s="304"/>
      <c r="G691" s="304"/>
      <c r="H691" s="304"/>
    </row>
    <row r="692" spans="1:8" ht="15">
      <c r="A692" s="289"/>
      <c r="B692" s="289"/>
      <c r="C692" s="289"/>
      <c r="D692" s="304"/>
      <c r="E692" s="304"/>
      <c r="F692" s="304"/>
      <c r="G692" s="304"/>
      <c r="H692" s="304"/>
    </row>
    <row r="693" spans="1:8" ht="15">
      <c r="A693" s="289"/>
      <c r="B693" s="289"/>
      <c r="C693" s="289"/>
      <c r="D693" s="304"/>
      <c r="E693" s="304"/>
      <c r="F693" s="304"/>
      <c r="G693" s="304"/>
      <c r="H693" s="304"/>
    </row>
    <row r="694" spans="1:8" ht="15">
      <c r="A694" s="289"/>
      <c r="B694" s="289"/>
      <c r="C694" s="289"/>
      <c r="D694" s="304"/>
      <c r="E694" s="304"/>
      <c r="F694" s="304"/>
      <c r="G694" s="304"/>
      <c r="H694" s="304"/>
    </row>
    <row r="695" spans="1:8" ht="15">
      <c r="A695" s="289"/>
      <c r="B695" s="289"/>
      <c r="C695" s="289"/>
      <c r="D695" s="304"/>
      <c r="E695" s="304"/>
      <c r="F695" s="304"/>
      <c r="G695" s="304"/>
      <c r="H695" s="304"/>
    </row>
    <row r="696" spans="1:8" ht="15">
      <c r="A696" s="289"/>
      <c r="B696" s="289"/>
      <c r="C696" s="289"/>
      <c r="D696" s="304"/>
      <c r="E696" s="304"/>
      <c r="F696" s="304"/>
      <c r="G696" s="304"/>
      <c r="H696" s="304"/>
    </row>
    <row r="697" spans="1:8" ht="15">
      <c r="A697" s="289"/>
      <c r="B697" s="289"/>
      <c r="C697" s="289"/>
      <c r="D697" s="304"/>
      <c r="E697" s="304"/>
      <c r="F697" s="304"/>
      <c r="G697" s="304"/>
      <c r="H697" s="304"/>
    </row>
    <row r="698" spans="1:8" ht="15">
      <c r="A698" s="289"/>
      <c r="B698" s="289"/>
      <c r="C698" s="289"/>
      <c r="D698" s="304"/>
      <c r="E698" s="304"/>
      <c r="F698" s="304"/>
      <c r="G698" s="304"/>
      <c r="H698" s="304"/>
    </row>
    <row r="699" spans="1:8" ht="15">
      <c r="A699" s="289"/>
      <c r="B699" s="289"/>
      <c r="C699" s="289"/>
      <c r="D699" s="304"/>
      <c r="E699" s="304"/>
      <c r="F699" s="304"/>
      <c r="G699" s="304"/>
      <c r="H699" s="304"/>
    </row>
    <row r="700" spans="1:8" ht="15">
      <c r="A700" s="289"/>
      <c r="B700" s="289"/>
      <c r="C700" s="289"/>
      <c r="D700" s="304"/>
      <c r="E700" s="304"/>
      <c r="F700" s="304"/>
      <c r="G700" s="304"/>
      <c r="H700" s="304"/>
    </row>
    <row r="701" spans="1:8" ht="15">
      <c r="A701" s="289"/>
      <c r="B701" s="289"/>
      <c r="C701" s="289"/>
      <c r="D701" s="304"/>
      <c r="E701" s="304"/>
      <c r="F701" s="304"/>
      <c r="G701" s="304"/>
      <c r="H701" s="304"/>
    </row>
    <row r="702" spans="1:8" ht="15">
      <c r="A702" s="289"/>
      <c r="B702" s="289"/>
      <c r="C702" s="289"/>
      <c r="D702" s="304"/>
      <c r="E702" s="304"/>
      <c r="F702" s="304"/>
      <c r="G702" s="304"/>
      <c r="H702" s="304"/>
    </row>
    <row r="703" spans="1:8" ht="15">
      <c r="A703" s="289"/>
      <c r="B703" s="289"/>
      <c r="C703" s="289"/>
      <c r="D703" s="304"/>
      <c r="E703" s="304"/>
      <c r="F703" s="304"/>
      <c r="G703" s="304"/>
      <c r="H703" s="304"/>
    </row>
    <row r="704" spans="1:8" ht="15">
      <c r="A704" s="289"/>
      <c r="B704" s="289"/>
      <c r="C704" s="289"/>
      <c r="D704" s="304"/>
      <c r="E704" s="304"/>
      <c r="F704" s="304"/>
      <c r="G704" s="304"/>
      <c r="H704" s="304"/>
    </row>
    <row r="705" spans="1:8" ht="15">
      <c r="A705" s="289"/>
      <c r="B705" s="289"/>
      <c r="C705" s="289"/>
      <c r="D705" s="304"/>
      <c r="E705" s="304"/>
      <c r="F705" s="304"/>
      <c r="G705" s="304"/>
      <c r="H705" s="304"/>
    </row>
    <row r="706" spans="1:8" ht="15">
      <c r="A706" s="289"/>
      <c r="B706" s="289"/>
      <c r="C706" s="289"/>
      <c r="D706" s="304"/>
      <c r="E706" s="304"/>
      <c r="F706" s="304"/>
      <c r="G706" s="304"/>
      <c r="H706" s="304"/>
    </row>
    <row r="707" spans="1:8" ht="15">
      <c r="A707" s="289"/>
      <c r="B707" s="289"/>
      <c r="C707" s="289"/>
      <c r="D707" s="304"/>
      <c r="E707" s="304"/>
      <c r="F707" s="304"/>
      <c r="G707" s="304"/>
      <c r="H707" s="304"/>
    </row>
    <row r="708" spans="1:8" ht="15">
      <c r="A708" s="289"/>
      <c r="B708" s="289"/>
      <c r="C708" s="289"/>
      <c r="D708" s="304"/>
      <c r="E708" s="304"/>
      <c r="F708" s="304"/>
      <c r="G708" s="304"/>
      <c r="H708" s="304"/>
    </row>
    <row r="709" spans="1:8" ht="15">
      <c r="A709" s="289"/>
      <c r="B709" s="289"/>
      <c r="C709" s="289"/>
      <c r="D709" s="304"/>
      <c r="E709" s="304"/>
      <c r="F709" s="304"/>
      <c r="G709" s="304"/>
      <c r="H709" s="304"/>
    </row>
    <row r="710" spans="1:8" ht="15">
      <c r="A710" s="289"/>
      <c r="B710" s="289"/>
      <c r="C710" s="289"/>
      <c r="D710" s="304"/>
      <c r="E710" s="304"/>
      <c r="F710" s="304"/>
      <c r="G710" s="304"/>
      <c r="H710" s="304"/>
    </row>
    <row r="711" spans="1:8" ht="15">
      <c r="A711" s="289"/>
      <c r="B711" s="289"/>
      <c r="C711" s="289"/>
      <c r="D711" s="304"/>
      <c r="E711" s="304"/>
      <c r="F711" s="304"/>
      <c r="G711" s="304"/>
      <c r="H711" s="304"/>
    </row>
    <row r="712" spans="1:8" ht="15">
      <c r="A712" s="289"/>
      <c r="B712" s="289"/>
      <c r="C712" s="289"/>
      <c r="D712" s="304"/>
      <c r="E712" s="304"/>
      <c r="F712" s="304"/>
      <c r="G712" s="304"/>
      <c r="H712" s="304"/>
    </row>
    <row r="713" spans="1:8" ht="15">
      <c r="A713" s="289"/>
      <c r="B713" s="289"/>
      <c r="C713" s="289"/>
      <c r="D713" s="304"/>
      <c r="E713" s="304"/>
      <c r="F713" s="304"/>
      <c r="G713" s="304"/>
      <c r="H713" s="304"/>
    </row>
    <row r="714" spans="1:8" ht="15">
      <c r="A714" s="289"/>
      <c r="B714" s="289"/>
      <c r="C714" s="289"/>
      <c r="D714" s="304"/>
      <c r="E714" s="304"/>
      <c r="F714" s="304"/>
      <c r="G714" s="304"/>
      <c r="H714" s="304"/>
    </row>
    <row r="715" spans="1:8" ht="15">
      <c r="A715" s="289"/>
      <c r="B715" s="289"/>
      <c r="C715" s="289"/>
      <c r="D715" s="304"/>
      <c r="E715" s="304"/>
      <c r="F715" s="304"/>
      <c r="G715" s="304"/>
      <c r="H715" s="304"/>
    </row>
    <row r="716" spans="1:8" ht="15">
      <c r="A716" s="289"/>
      <c r="B716" s="289"/>
      <c r="C716" s="289"/>
      <c r="D716" s="304"/>
      <c r="E716" s="304"/>
      <c r="F716" s="304"/>
      <c r="G716" s="304"/>
      <c r="H716" s="304"/>
    </row>
    <row r="717" spans="1:8" ht="15">
      <c r="A717" s="289"/>
      <c r="B717" s="289"/>
      <c r="C717" s="289"/>
      <c r="D717" s="304"/>
      <c r="E717" s="304"/>
      <c r="F717" s="304"/>
      <c r="G717" s="304"/>
      <c r="H717" s="304"/>
    </row>
    <row r="718" spans="1:8" ht="15">
      <c r="A718" s="289"/>
      <c r="B718" s="289"/>
      <c r="C718" s="289"/>
      <c r="D718" s="304"/>
      <c r="E718" s="304"/>
      <c r="F718" s="304"/>
      <c r="G718" s="304"/>
      <c r="H718" s="304"/>
    </row>
    <row r="719" spans="1:8" ht="15">
      <c r="A719" s="289"/>
      <c r="B719" s="289"/>
      <c r="C719" s="289"/>
      <c r="D719" s="304"/>
      <c r="E719" s="304"/>
      <c r="F719" s="304"/>
      <c r="G719" s="304"/>
      <c r="H719" s="304"/>
    </row>
    <row r="720" spans="1:8" ht="15">
      <c r="A720" s="289"/>
      <c r="B720" s="289"/>
      <c r="C720" s="289"/>
      <c r="D720" s="304"/>
      <c r="E720" s="304"/>
      <c r="F720" s="304"/>
      <c r="G720" s="304"/>
      <c r="H720" s="304"/>
    </row>
    <row r="721" spans="1:8" ht="15">
      <c r="A721" s="289"/>
      <c r="B721" s="289"/>
      <c r="C721" s="289"/>
      <c r="D721" s="304"/>
      <c r="E721" s="304"/>
      <c r="F721" s="304"/>
      <c r="G721" s="304"/>
      <c r="H721" s="304"/>
    </row>
    <row r="722" spans="1:8" ht="15">
      <c r="A722" s="289"/>
      <c r="B722" s="289"/>
      <c r="C722" s="289"/>
      <c r="D722" s="304"/>
      <c r="E722" s="304"/>
      <c r="F722" s="304"/>
      <c r="G722" s="304"/>
      <c r="H722" s="304"/>
    </row>
    <row r="723" spans="1:8" ht="15">
      <c r="A723" s="289"/>
      <c r="B723" s="289"/>
      <c r="C723" s="289"/>
      <c r="D723" s="304"/>
      <c r="E723" s="304"/>
      <c r="F723" s="304"/>
      <c r="G723" s="304"/>
      <c r="H723" s="304"/>
    </row>
    <row r="724" spans="1:8" ht="15">
      <c r="A724" s="289"/>
      <c r="B724" s="289"/>
      <c r="C724" s="289"/>
      <c r="D724" s="304"/>
      <c r="E724" s="304"/>
      <c r="F724" s="304"/>
      <c r="G724" s="304"/>
      <c r="H724" s="304"/>
    </row>
    <row r="725" spans="1:8" ht="15">
      <c r="A725" s="289"/>
      <c r="B725" s="289"/>
      <c r="C725" s="289"/>
      <c r="D725" s="304"/>
      <c r="E725" s="304"/>
      <c r="F725" s="304"/>
      <c r="G725" s="304"/>
      <c r="H725" s="304"/>
    </row>
    <row r="726" spans="1:8" ht="15">
      <c r="A726" s="289"/>
      <c r="B726" s="289"/>
      <c r="C726" s="289"/>
      <c r="D726" s="304"/>
      <c r="E726" s="304"/>
      <c r="F726" s="304"/>
      <c r="G726" s="304"/>
      <c r="H726" s="304"/>
    </row>
    <row r="727" spans="1:8" ht="15">
      <c r="A727" s="289"/>
      <c r="B727" s="289"/>
      <c r="C727" s="289"/>
      <c r="D727" s="304"/>
      <c r="E727" s="304"/>
      <c r="F727" s="304"/>
      <c r="G727" s="304"/>
      <c r="H727" s="304"/>
    </row>
    <row r="728" spans="1:8" ht="15">
      <c r="A728" s="289"/>
      <c r="B728" s="289"/>
      <c r="C728" s="289"/>
      <c r="D728" s="304"/>
      <c r="E728" s="304"/>
      <c r="F728" s="304"/>
      <c r="G728" s="304"/>
      <c r="H728" s="304"/>
    </row>
    <row r="729" spans="1:8" ht="15">
      <c r="A729" s="289"/>
      <c r="B729" s="289"/>
      <c r="C729" s="289"/>
      <c r="D729" s="304"/>
      <c r="E729" s="304"/>
      <c r="F729" s="304"/>
      <c r="G729" s="304"/>
      <c r="H729" s="304"/>
    </row>
    <row r="730" spans="1:8" ht="15">
      <c r="A730" s="289"/>
      <c r="B730" s="289"/>
      <c r="C730" s="289"/>
      <c r="D730" s="304"/>
      <c r="E730" s="304"/>
      <c r="F730" s="304"/>
      <c r="G730" s="304"/>
      <c r="H730" s="304"/>
    </row>
    <row r="731" spans="1:8" ht="15">
      <c r="A731" s="289"/>
      <c r="B731" s="289"/>
      <c r="C731" s="289"/>
      <c r="D731" s="304"/>
      <c r="E731" s="304"/>
      <c r="F731" s="304"/>
      <c r="G731" s="304"/>
      <c r="H731" s="304"/>
    </row>
    <row r="732" spans="1:8" ht="15">
      <c r="A732" s="289"/>
      <c r="B732" s="289"/>
      <c r="C732" s="289"/>
      <c r="D732" s="304"/>
      <c r="E732" s="304"/>
      <c r="F732" s="304"/>
      <c r="G732" s="304"/>
      <c r="H732" s="304"/>
    </row>
    <row r="733" spans="1:8" ht="15">
      <c r="A733" s="289"/>
      <c r="B733" s="289"/>
      <c r="C733" s="289"/>
      <c r="D733" s="304"/>
      <c r="E733" s="304"/>
      <c r="F733" s="304"/>
      <c r="G733" s="304"/>
      <c r="H733" s="304"/>
    </row>
    <row r="734" spans="1:8" ht="15">
      <c r="A734" s="289"/>
      <c r="B734" s="289"/>
      <c r="C734" s="289"/>
      <c r="D734" s="304"/>
      <c r="E734" s="304"/>
      <c r="F734" s="304"/>
      <c r="G734" s="304"/>
      <c r="H734" s="304"/>
    </row>
    <row r="735" spans="1:8" ht="15">
      <c r="A735" s="289"/>
      <c r="B735" s="289"/>
      <c r="C735" s="289"/>
      <c r="D735" s="304"/>
      <c r="E735" s="304"/>
      <c r="F735" s="304"/>
      <c r="G735" s="304"/>
      <c r="H735" s="304"/>
    </row>
    <row r="736" spans="1:8" ht="15">
      <c r="A736" s="289"/>
      <c r="B736" s="289"/>
      <c r="C736" s="289"/>
      <c r="D736" s="304"/>
      <c r="E736" s="304"/>
      <c r="F736" s="304"/>
      <c r="G736" s="304"/>
      <c r="H736" s="304"/>
    </row>
    <row r="737" spans="1:8" ht="15">
      <c r="A737" s="289"/>
      <c r="B737" s="289"/>
      <c r="C737" s="289"/>
      <c r="D737" s="304"/>
      <c r="E737" s="304"/>
      <c r="F737" s="304"/>
      <c r="G737" s="304"/>
      <c r="H737" s="304"/>
    </row>
    <row r="738" spans="1:8" ht="15">
      <c r="A738" s="289"/>
      <c r="B738" s="289"/>
      <c r="C738" s="289"/>
      <c r="D738" s="304"/>
      <c r="E738" s="304"/>
      <c r="F738" s="304"/>
      <c r="G738" s="304"/>
      <c r="H738" s="304"/>
    </row>
    <row r="739" spans="1:8" ht="15">
      <c r="A739" s="289"/>
      <c r="B739" s="289"/>
      <c r="C739" s="289"/>
      <c r="D739" s="304"/>
      <c r="E739" s="304"/>
      <c r="F739" s="304"/>
      <c r="G739" s="304"/>
      <c r="H739" s="304"/>
    </row>
    <row r="740" spans="1:8" ht="15">
      <c r="A740" s="289"/>
      <c r="B740" s="289"/>
      <c r="C740" s="289"/>
      <c r="D740" s="304"/>
      <c r="E740" s="304"/>
      <c r="F740" s="304"/>
      <c r="G740" s="304"/>
      <c r="H740" s="304"/>
    </row>
    <row r="741" spans="1:8" ht="15">
      <c r="A741" s="289"/>
      <c r="B741" s="289"/>
      <c r="C741" s="289"/>
      <c r="D741" s="304"/>
      <c r="E741" s="304"/>
      <c r="F741" s="304"/>
      <c r="G741" s="304"/>
      <c r="H741" s="304"/>
    </row>
    <row r="742" spans="1:8" ht="15">
      <c r="A742" s="289"/>
      <c r="B742" s="289"/>
      <c r="C742" s="289"/>
      <c r="D742" s="304"/>
      <c r="E742" s="304"/>
      <c r="F742" s="304"/>
      <c r="G742" s="304"/>
      <c r="H742" s="304"/>
    </row>
    <row r="743" spans="1:8" ht="15">
      <c r="A743" s="289"/>
      <c r="B743" s="289"/>
      <c r="C743" s="289"/>
      <c r="D743" s="304"/>
      <c r="E743" s="304"/>
      <c r="F743" s="304"/>
      <c r="G743" s="304"/>
      <c r="H743" s="304"/>
    </row>
    <row r="744" spans="1:8" ht="15">
      <c r="A744" s="289"/>
      <c r="B744" s="289"/>
      <c r="C744" s="289"/>
      <c r="D744" s="304"/>
      <c r="E744" s="304"/>
      <c r="F744" s="304"/>
      <c r="G744" s="304"/>
      <c r="H744" s="304"/>
    </row>
    <row r="745" spans="1:8" ht="15">
      <c r="A745" s="289"/>
      <c r="B745" s="289"/>
      <c r="C745" s="289"/>
      <c r="D745" s="304"/>
      <c r="E745" s="304"/>
      <c r="F745" s="304"/>
      <c r="G745" s="304"/>
      <c r="H745" s="304"/>
    </row>
    <row r="746" spans="1:8" ht="15">
      <c r="A746" s="289"/>
      <c r="B746" s="289"/>
      <c r="C746" s="289"/>
      <c r="D746" s="304"/>
      <c r="E746" s="304"/>
      <c r="F746" s="304"/>
      <c r="G746" s="304"/>
      <c r="H746" s="304"/>
    </row>
    <row r="747" spans="1:8" ht="15">
      <c r="A747" s="289"/>
      <c r="B747" s="289"/>
      <c r="C747" s="289"/>
      <c r="D747" s="304"/>
      <c r="E747" s="304"/>
      <c r="F747" s="304"/>
      <c r="G747" s="304"/>
      <c r="H747" s="304"/>
    </row>
    <row r="748" spans="1:8" ht="15">
      <c r="A748" s="289"/>
      <c r="B748" s="289"/>
      <c r="C748" s="289"/>
      <c r="D748" s="304"/>
      <c r="E748" s="304"/>
      <c r="F748" s="304"/>
      <c r="G748" s="304"/>
      <c r="H748" s="304"/>
    </row>
    <row r="749" spans="1:8" ht="15">
      <c r="A749" s="289"/>
      <c r="B749" s="289"/>
      <c r="C749" s="289"/>
      <c r="D749" s="304"/>
      <c r="E749" s="304"/>
      <c r="F749" s="304"/>
      <c r="G749" s="304"/>
      <c r="H749" s="304"/>
    </row>
    <row r="750" spans="1:8" ht="15">
      <c r="A750" s="289"/>
      <c r="B750" s="289"/>
      <c r="C750" s="289"/>
      <c r="D750" s="304"/>
      <c r="E750" s="304"/>
      <c r="F750" s="304"/>
      <c r="G750" s="304"/>
      <c r="H750" s="304"/>
    </row>
    <row r="751" spans="1:8" ht="15">
      <c r="A751" s="289"/>
      <c r="B751" s="289"/>
      <c r="C751" s="289"/>
      <c r="D751" s="304"/>
      <c r="E751" s="304"/>
      <c r="F751" s="304"/>
      <c r="G751" s="304"/>
      <c r="H751" s="304"/>
    </row>
    <row r="752" spans="1:8" ht="15">
      <c r="A752" s="289"/>
      <c r="B752" s="289"/>
      <c r="C752" s="289"/>
      <c r="D752" s="304"/>
      <c r="E752" s="304"/>
      <c r="F752" s="304"/>
      <c r="G752" s="304"/>
      <c r="H752" s="304"/>
    </row>
    <row r="753" spans="1:8" ht="15">
      <c r="A753" s="289"/>
      <c r="B753" s="289"/>
      <c r="C753" s="289"/>
      <c r="D753" s="304"/>
      <c r="E753" s="304"/>
      <c r="F753" s="304"/>
      <c r="G753" s="304"/>
      <c r="H753" s="304"/>
    </row>
    <row r="754" spans="1:8" ht="15">
      <c r="A754" s="289"/>
      <c r="B754" s="289"/>
      <c r="C754" s="289"/>
      <c r="D754" s="304"/>
      <c r="E754" s="304"/>
      <c r="F754" s="304"/>
      <c r="G754" s="304"/>
      <c r="H754" s="304"/>
    </row>
    <row r="755" spans="1:8" ht="15">
      <c r="A755" s="289"/>
      <c r="B755" s="289"/>
      <c r="C755" s="289"/>
      <c r="D755" s="304"/>
      <c r="E755" s="304"/>
      <c r="F755" s="304"/>
      <c r="G755" s="304"/>
      <c r="H755" s="304"/>
    </row>
    <row r="756" spans="1:8" ht="15">
      <c r="A756" s="289"/>
      <c r="B756" s="289"/>
      <c r="C756" s="289"/>
      <c r="D756" s="304"/>
      <c r="E756" s="304"/>
      <c r="F756" s="304"/>
      <c r="G756" s="304"/>
      <c r="H756" s="304"/>
    </row>
    <row r="757" spans="1:8" ht="15">
      <c r="A757" s="289"/>
      <c r="B757" s="289"/>
      <c r="C757" s="289"/>
      <c r="D757" s="304"/>
      <c r="E757" s="304"/>
      <c r="F757" s="304"/>
      <c r="G757" s="304"/>
      <c r="H757" s="304"/>
    </row>
    <row r="758" spans="1:8" ht="15">
      <c r="A758" s="289"/>
      <c r="B758" s="289"/>
      <c r="C758" s="289"/>
      <c r="D758" s="304"/>
      <c r="E758" s="304"/>
      <c r="F758" s="304"/>
      <c r="G758" s="304"/>
      <c r="H758" s="304"/>
    </row>
    <row r="759" spans="1:8" ht="15">
      <c r="A759" s="289"/>
      <c r="B759" s="289"/>
      <c r="C759" s="289"/>
      <c r="D759" s="304"/>
      <c r="E759" s="304"/>
      <c r="F759" s="304"/>
      <c r="G759" s="304"/>
      <c r="H759" s="304"/>
    </row>
    <row r="760" spans="1:8" ht="15">
      <c r="A760" s="289"/>
      <c r="B760" s="289"/>
      <c r="C760" s="289"/>
      <c r="D760" s="304"/>
      <c r="E760" s="304"/>
      <c r="F760" s="304"/>
      <c r="G760" s="304"/>
      <c r="H760" s="304"/>
    </row>
    <row r="761" spans="1:8" ht="15">
      <c r="A761" s="289"/>
      <c r="B761" s="289"/>
      <c r="C761" s="289"/>
      <c r="D761" s="304"/>
      <c r="E761" s="304"/>
      <c r="F761" s="304"/>
      <c r="G761" s="304"/>
      <c r="H761" s="304"/>
    </row>
    <row r="762" spans="1:8" ht="15">
      <c r="A762" s="289"/>
      <c r="B762" s="289"/>
      <c r="C762" s="289"/>
      <c r="D762" s="304"/>
      <c r="E762" s="304"/>
      <c r="F762" s="304"/>
      <c r="G762" s="304"/>
      <c r="H762" s="304"/>
    </row>
    <row r="763" spans="1:8" ht="15">
      <c r="A763" s="289"/>
      <c r="B763" s="289"/>
      <c r="C763" s="289"/>
      <c r="D763" s="304"/>
      <c r="E763" s="304"/>
      <c r="F763" s="304"/>
      <c r="G763" s="304"/>
      <c r="H763" s="304"/>
    </row>
    <row r="764" spans="1:8" ht="15">
      <c r="A764" s="289"/>
      <c r="B764" s="289"/>
      <c r="C764" s="289"/>
      <c r="D764" s="304"/>
      <c r="E764" s="304"/>
      <c r="F764" s="304"/>
      <c r="G764" s="304"/>
      <c r="H764" s="304"/>
    </row>
    <row r="765" spans="1:8" ht="15">
      <c r="A765" s="289"/>
      <c r="B765" s="289"/>
      <c r="C765" s="289"/>
      <c r="D765" s="304"/>
      <c r="E765" s="304"/>
      <c r="F765" s="304"/>
      <c r="G765" s="304"/>
      <c r="H765" s="304"/>
    </row>
    <row r="766" spans="1:8" ht="15">
      <c r="A766" s="289"/>
      <c r="B766" s="289"/>
      <c r="C766" s="289"/>
      <c r="D766" s="304"/>
      <c r="E766" s="304"/>
      <c r="F766" s="304"/>
      <c r="G766" s="304"/>
      <c r="H766" s="304"/>
    </row>
    <row r="767" spans="1:8" ht="15">
      <c r="A767" s="289"/>
      <c r="B767" s="289"/>
      <c r="C767" s="289"/>
      <c r="D767" s="304"/>
      <c r="E767" s="304"/>
      <c r="F767" s="304"/>
      <c r="G767" s="304"/>
      <c r="H767" s="304"/>
    </row>
    <row r="768" spans="1:8" ht="15">
      <c r="A768" s="289"/>
      <c r="B768" s="289"/>
      <c r="C768" s="289"/>
      <c r="D768" s="304"/>
      <c r="E768" s="304"/>
      <c r="F768" s="304"/>
      <c r="G768" s="304"/>
      <c r="H768" s="304"/>
    </row>
    <row r="769" spans="1:8" ht="15">
      <c r="A769" s="289"/>
      <c r="B769" s="289"/>
      <c r="C769" s="289"/>
      <c r="D769" s="304"/>
      <c r="E769" s="304"/>
      <c r="F769" s="304"/>
      <c r="G769" s="304"/>
      <c r="H769" s="304"/>
    </row>
    <row r="770" spans="1:8" ht="15">
      <c r="A770" s="289"/>
      <c r="B770" s="289"/>
      <c r="C770" s="289"/>
      <c r="D770" s="304"/>
      <c r="E770" s="304"/>
      <c r="F770" s="304"/>
      <c r="G770" s="304"/>
      <c r="H770" s="304"/>
    </row>
    <row r="771" spans="1:8" ht="15">
      <c r="A771" s="289"/>
      <c r="B771" s="289"/>
      <c r="C771" s="289"/>
      <c r="D771" s="304"/>
      <c r="E771" s="304"/>
      <c r="F771" s="304"/>
      <c r="G771" s="304"/>
      <c r="H771" s="304"/>
    </row>
    <row r="772" spans="1:8" ht="15">
      <c r="A772" s="289"/>
      <c r="B772" s="289"/>
      <c r="C772" s="289"/>
      <c r="D772" s="304"/>
      <c r="E772" s="304"/>
      <c r="F772" s="304"/>
      <c r="G772" s="304"/>
      <c r="H772" s="304"/>
    </row>
    <row r="773" spans="1:8" ht="15">
      <c r="A773" s="289"/>
      <c r="B773" s="289"/>
      <c r="C773" s="289"/>
      <c r="D773" s="304"/>
      <c r="E773" s="304"/>
      <c r="F773" s="304"/>
      <c r="G773" s="304"/>
      <c r="H773" s="304"/>
    </row>
    <row r="774" spans="1:8" ht="15">
      <c r="A774" s="289"/>
      <c r="B774" s="289"/>
      <c r="C774" s="289"/>
      <c r="D774" s="304"/>
      <c r="E774" s="304"/>
      <c r="F774" s="304"/>
      <c r="G774" s="304"/>
      <c r="H774" s="304"/>
    </row>
    <row r="775" spans="1:8" ht="15">
      <c r="A775" s="289"/>
      <c r="B775" s="289"/>
      <c r="C775" s="289"/>
      <c r="D775" s="304"/>
      <c r="E775" s="304"/>
      <c r="F775" s="304"/>
      <c r="G775" s="304"/>
      <c r="H775" s="304"/>
    </row>
    <row r="776" spans="1:8" ht="15">
      <c r="A776" s="289"/>
      <c r="B776" s="289"/>
      <c r="C776" s="289"/>
      <c r="D776" s="304"/>
      <c r="E776" s="304"/>
      <c r="F776" s="304"/>
      <c r="G776" s="304"/>
      <c r="H776" s="304"/>
    </row>
    <row r="777" spans="1:8" ht="15">
      <c r="A777" s="289"/>
      <c r="B777" s="289"/>
      <c r="C777" s="289"/>
      <c r="D777" s="304"/>
      <c r="E777" s="304"/>
      <c r="F777" s="304"/>
      <c r="G777" s="304"/>
      <c r="H777" s="304"/>
    </row>
    <row r="778" spans="1:8" ht="15">
      <c r="A778" s="289"/>
      <c r="B778" s="289"/>
      <c r="C778" s="289"/>
      <c r="D778" s="304"/>
      <c r="E778" s="304"/>
      <c r="F778" s="304"/>
      <c r="G778" s="304"/>
      <c r="H778" s="304"/>
    </row>
    <row r="779" spans="1:8" ht="15">
      <c r="A779" s="289"/>
      <c r="B779" s="289"/>
      <c r="C779" s="289"/>
      <c r="D779" s="304"/>
      <c r="E779" s="304"/>
      <c r="F779" s="304"/>
      <c r="G779" s="304"/>
      <c r="H779" s="304"/>
    </row>
    <row r="780" spans="1:8" ht="15">
      <c r="A780" s="289"/>
      <c r="B780" s="289"/>
      <c r="C780" s="289"/>
      <c r="D780" s="304"/>
      <c r="E780" s="304"/>
      <c r="F780" s="304"/>
      <c r="G780" s="304"/>
      <c r="H780" s="304"/>
    </row>
    <row r="781" spans="1:8" ht="15">
      <c r="A781" s="289"/>
      <c r="B781" s="289"/>
      <c r="C781" s="289"/>
      <c r="D781" s="304"/>
      <c r="E781" s="304"/>
      <c r="F781" s="304"/>
      <c r="G781" s="304"/>
      <c r="H781" s="304"/>
    </row>
    <row r="782" spans="1:8" ht="15">
      <c r="A782" s="289"/>
      <c r="B782" s="289"/>
      <c r="C782" s="289"/>
      <c r="D782" s="304"/>
      <c r="E782" s="304"/>
      <c r="F782" s="304"/>
      <c r="G782" s="304"/>
      <c r="H782" s="304"/>
    </row>
    <row r="783" spans="1:8" ht="15">
      <c r="A783" s="289"/>
      <c r="B783" s="289"/>
      <c r="C783" s="289"/>
      <c r="D783" s="304"/>
      <c r="E783" s="304"/>
      <c r="F783" s="304"/>
      <c r="G783" s="304"/>
      <c r="H783" s="304"/>
    </row>
    <row r="784" spans="1:8" ht="15">
      <c r="A784" s="289"/>
      <c r="B784" s="289"/>
      <c r="C784" s="289"/>
      <c r="D784" s="304"/>
      <c r="E784" s="304"/>
      <c r="F784" s="304"/>
      <c r="G784" s="304"/>
      <c r="H784" s="304"/>
    </row>
    <row r="785" spans="1:8" ht="15">
      <c r="A785" s="289"/>
      <c r="B785" s="289"/>
      <c r="C785" s="289"/>
      <c r="D785" s="304"/>
      <c r="E785" s="304"/>
      <c r="F785" s="304"/>
      <c r="G785" s="304"/>
      <c r="H785" s="304"/>
    </row>
    <row r="786" spans="1:8" ht="15">
      <c r="A786" s="289"/>
      <c r="B786" s="289"/>
      <c r="C786" s="289"/>
      <c r="D786" s="304"/>
      <c r="E786" s="304"/>
      <c r="F786" s="304"/>
      <c r="G786" s="304"/>
      <c r="H786" s="304"/>
    </row>
    <row r="787" spans="1:8" ht="15">
      <c r="A787" s="289"/>
      <c r="B787" s="289"/>
      <c r="C787" s="289"/>
      <c r="D787" s="304"/>
      <c r="E787" s="304"/>
      <c r="F787" s="304"/>
      <c r="G787" s="304"/>
      <c r="H787" s="304"/>
    </row>
    <row r="788" spans="1:8" ht="15">
      <c r="A788" s="289"/>
      <c r="B788" s="289"/>
      <c r="C788" s="289"/>
      <c r="D788" s="304"/>
      <c r="E788" s="304"/>
      <c r="F788" s="304"/>
      <c r="G788" s="304"/>
      <c r="H788" s="304"/>
    </row>
    <row r="789" spans="1:8" ht="15">
      <c r="A789" s="289"/>
      <c r="B789" s="289"/>
      <c r="C789" s="289"/>
      <c r="D789" s="304"/>
      <c r="E789" s="304"/>
      <c r="F789" s="304"/>
      <c r="G789" s="304"/>
      <c r="H789" s="304"/>
    </row>
    <row r="790" spans="1:8" ht="15">
      <c r="A790" s="289"/>
      <c r="B790" s="289"/>
      <c r="C790" s="289"/>
      <c r="D790" s="304"/>
      <c r="E790" s="304"/>
      <c r="F790" s="304"/>
      <c r="G790" s="304"/>
      <c r="H790" s="304"/>
    </row>
    <row r="791" spans="1:8" ht="15">
      <c r="A791" s="289"/>
      <c r="B791" s="289"/>
      <c r="C791" s="289"/>
      <c r="D791" s="304"/>
      <c r="E791" s="304"/>
      <c r="F791" s="304"/>
      <c r="G791" s="304"/>
      <c r="H791" s="304"/>
    </row>
    <row r="792" spans="1:8" ht="15">
      <c r="A792" s="289"/>
      <c r="B792" s="289"/>
      <c r="C792" s="289"/>
      <c r="D792" s="304"/>
      <c r="E792" s="304"/>
      <c r="F792" s="304"/>
      <c r="G792" s="304"/>
      <c r="H792" s="304"/>
    </row>
    <row r="793" spans="1:8" ht="15">
      <c r="A793" s="289"/>
      <c r="B793" s="289"/>
      <c r="C793" s="289"/>
      <c r="D793" s="304"/>
      <c r="E793" s="304"/>
      <c r="F793" s="304"/>
      <c r="G793" s="304"/>
      <c r="H793" s="304"/>
    </row>
    <row r="794" spans="1:8" ht="15">
      <c r="A794" s="289"/>
      <c r="B794" s="289"/>
      <c r="C794" s="289"/>
      <c r="D794" s="304"/>
      <c r="E794" s="304"/>
      <c r="F794" s="304"/>
      <c r="G794" s="304"/>
      <c r="H794" s="304"/>
    </row>
    <row r="795" spans="1:8" ht="15">
      <c r="A795" s="289"/>
      <c r="B795" s="289"/>
      <c r="C795" s="289"/>
      <c r="D795" s="304"/>
      <c r="E795" s="304"/>
      <c r="F795" s="304"/>
      <c r="G795" s="304"/>
      <c r="H795" s="304"/>
    </row>
    <row r="796" spans="1:8" ht="15">
      <c r="A796" s="289"/>
      <c r="B796" s="289"/>
      <c r="C796" s="289"/>
      <c r="D796" s="304"/>
      <c r="E796" s="304"/>
      <c r="F796" s="304"/>
      <c r="G796" s="304"/>
      <c r="H796" s="304"/>
    </row>
    <row r="797" spans="1:8" ht="15">
      <c r="A797" s="289"/>
      <c r="B797" s="289"/>
      <c r="C797" s="289"/>
      <c r="D797" s="304"/>
      <c r="E797" s="304"/>
      <c r="F797" s="304"/>
      <c r="G797" s="304"/>
      <c r="H797" s="304"/>
    </row>
    <row r="798" spans="1:8" ht="15">
      <c r="A798" s="289"/>
      <c r="B798" s="289"/>
      <c r="C798" s="289"/>
      <c r="D798" s="304"/>
      <c r="E798" s="304"/>
      <c r="F798" s="304"/>
      <c r="G798" s="304"/>
      <c r="H798" s="304"/>
    </row>
    <row r="799" spans="1:8" ht="15">
      <c r="A799" s="289"/>
      <c r="B799" s="289"/>
      <c r="C799" s="289"/>
      <c r="D799" s="304"/>
      <c r="E799" s="304"/>
      <c r="F799" s="304"/>
      <c r="G799" s="304"/>
      <c r="H799" s="304"/>
    </row>
    <row r="800" spans="1:8" ht="15">
      <c r="A800" s="289"/>
      <c r="B800" s="289"/>
      <c r="C800" s="289"/>
      <c r="D800" s="304"/>
      <c r="E800" s="304"/>
      <c r="F800" s="304"/>
      <c r="G800" s="304"/>
      <c r="H800" s="304"/>
    </row>
    <row r="801" spans="1:8" ht="15">
      <c r="A801" s="289"/>
      <c r="B801" s="289"/>
      <c r="C801" s="289"/>
      <c r="D801" s="304"/>
      <c r="E801" s="304"/>
      <c r="F801" s="304"/>
      <c r="G801" s="304"/>
      <c r="H801" s="304"/>
    </row>
    <row r="802" spans="1:8" ht="15">
      <c r="A802" s="289"/>
      <c r="B802" s="289"/>
      <c r="C802" s="289"/>
      <c r="D802" s="304"/>
      <c r="E802" s="304"/>
      <c r="F802" s="304"/>
      <c r="G802" s="304"/>
      <c r="H802" s="304"/>
    </row>
    <row r="803" spans="1:8" ht="15">
      <c r="A803" s="289"/>
      <c r="B803" s="289"/>
      <c r="C803" s="289"/>
      <c r="D803" s="304"/>
      <c r="E803" s="304"/>
      <c r="F803" s="304"/>
      <c r="G803" s="304"/>
      <c r="H803" s="304"/>
    </row>
    <row r="804" spans="1:8" ht="15">
      <c r="A804" s="289"/>
      <c r="B804" s="289"/>
      <c r="C804" s="289"/>
      <c r="D804" s="304"/>
      <c r="E804" s="304"/>
      <c r="F804" s="304"/>
      <c r="G804" s="304"/>
      <c r="H804" s="304"/>
    </row>
    <row r="805" spans="1:8" ht="15">
      <c r="A805" s="289"/>
      <c r="B805" s="289"/>
      <c r="C805" s="289"/>
      <c r="D805" s="304"/>
      <c r="E805" s="304"/>
      <c r="F805" s="304"/>
      <c r="G805" s="304"/>
      <c r="H805" s="304"/>
    </row>
    <row r="806" spans="1:8" ht="15">
      <c r="A806" s="289"/>
      <c r="B806" s="289"/>
      <c r="C806" s="289"/>
      <c r="D806" s="304"/>
      <c r="E806" s="304"/>
      <c r="F806" s="304"/>
      <c r="G806" s="304"/>
      <c r="H806" s="304"/>
    </row>
    <row r="807" spans="1:8" ht="15">
      <c r="A807" s="289"/>
      <c r="B807" s="289"/>
      <c r="C807" s="289"/>
      <c r="D807" s="304"/>
      <c r="E807" s="304"/>
      <c r="F807" s="304"/>
      <c r="G807" s="304"/>
      <c r="H807" s="304"/>
    </row>
    <row r="808" spans="1:8" ht="15">
      <c r="A808" s="289"/>
      <c r="B808" s="289"/>
      <c r="C808" s="289"/>
      <c r="D808" s="304"/>
      <c r="E808" s="304"/>
      <c r="F808" s="304"/>
      <c r="G808" s="304"/>
      <c r="H808" s="304"/>
    </row>
    <row r="809" spans="1:8" ht="15">
      <c r="A809" s="289"/>
      <c r="B809" s="289"/>
      <c r="C809" s="289"/>
      <c r="D809" s="304"/>
      <c r="E809" s="304"/>
      <c r="F809" s="304"/>
      <c r="G809" s="304"/>
      <c r="H809" s="304"/>
    </row>
    <row r="810" spans="1:8" ht="15">
      <c r="A810" s="289"/>
      <c r="B810" s="289"/>
      <c r="C810" s="289"/>
      <c r="D810" s="304"/>
      <c r="E810" s="304"/>
      <c r="F810" s="304"/>
      <c r="G810" s="304"/>
      <c r="H810" s="304"/>
    </row>
    <row r="811" spans="1:8" ht="15">
      <c r="A811" s="289"/>
      <c r="B811" s="289"/>
      <c r="C811" s="289"/>
      <c r="D811" s="304"/>
      <c r="E811" s="304"/>
      <c r="F811" s="304"/>
      <c r="G811" s="304"/>
      <c r="H811" s="304"/>
    </row>
    <row r="812" spans="1:8" ht="15">
      <c r="A812" s="289"/>
      <c r="B812" s="289"/>
      <c r="C812" s="289"/>
      <c r="D812" s="304"/>
      <c r="E812" s="304"/>
      <c r="F812" s="304"/>
      <c r="G812" s="304"/>
      <c r="H812" s="304"/>
    </row>
    <row r="813" spans="1:8" ht="15">
      <c r="A813" s="289"/>
      <c r="B813" s="289"/>
      <c r="C813" s="289"/>
      <c r="D813" s="304"/>
      <c r="E813" s="304"/>
      <c r="F813" s="304"/>
      <c r="G813" s="304"/>
      <c r="H813" s="304"/>
    </row>
    <row r="814" spans="1:8" ht="15">
      <c r="A814" s="289"/>
      <c r="B814" s="289"/>
      <c r="C814" s="289"/>
      <c r="D814" s="304"/>
      <c r="E814" s="304"/>
      <c r="F814" s="304"/>
      <c r="G814" s="304"/>
      <c r="H814" s="304"/>
    </row>
    <row r="815" spans="1:8" ht="15">
      <c r="A815" s="289"/>
      <c r="B815" s="289"/>
      <c r="C815" s="289"/>
      <c r="D815" s="304"/>
      <c r="E815" s="304"/>
      <c r="F815" s="304"/>
      <c r="G815" s="304"/>
      <c r="H815" s="304"/>
    </row>
    <row r="816" spans="1:8" ht="15">
      <c r="A816" s="289"/>
      <c r="B816" s="289"/>
      <c r="C816" s="289"/>
      <c r="D816" s="304"/>
      <c r="E816" s="304"/>
      <c r="F816" s="304"/>
      <c r="G816" s="304"/>
      <c r="H816" s="304"/>
    </row>
    <row r="817" spans="1:8" ht="15">
      <c r="A817" s="289"/>
      <c r="B817" s="289"/>
      <c r="C817" s="289"/>
      <c r="D817" s="304"/>
      <c r="E817" s="304"/>
      <c r="F817" s="304"/>
      <c r="G817" s="304"/>
      <c r="H817" s="304"/>
    </row>
    <row r="818" spans="1:8" ht="15">
      <c r="A818" s="289"/>
      <c r="B818" s="289"/>
      <c r="C818" s="289"/>
      <c r="D818" s="304"/>
      <c r="E818" s="304"/>
      <c r="F818" s="304"/>
      <c r="G818" s="304"/>
      <c r="H818" s="304"/>
    </row>
    <row r="819" spans="1:8" ht="15">
      <c r="A819" s="289"/>
      <c r="B819" s="289"/>
      <c r="C819" s="289"/>
      <c r="D819" s="304"/>
      <c r="E819" s="304"/>
      <c r="F819" s="304"/>
      <c r="G819" s="304"/>
      <c r="H819" s="304"/>
    </row>
    <row r="820" spans="1:8" ht="15">
      <c r="A820" s="289"/>
      <c r="B820" s="289"/>
      <c r="C820" s="289"/>
      <c r="D820" s="304"/>
      <c r="E820" s="304"/>
      <c r="F820" s="304"/>
      <c r="G820" s="304"/>
      <c r="H820" s="304"/>
    </row>
    <row r="821" spans="1:8" ht="15">
      <c r="A821" s="289"/>
      <c r="B821" s="289"/>
      <c r="C821" s="289"/>
      <c r="D821" s="304"/>
      <c r="E821" s="304"/>
      <c r="F821" s="304"/>
      <c r="G821" s="304"/>
      <c r="H821" s="304"/>
    </row>
    <row r="822" spans="1:8" ht="15">
      <c r="A822" s="289"/>
      <c r="B822" s="289"/>
      <c r="C822" s="289"/>
      <c r="D822" s="304"/>
      <c r="E822" s="304"/>
      <c r="F822" s="304"/>
      <c r="G822" s="304"/>
      <c r="H822" s="304"/>
    </row>
    <row r="823" spans="1:8" ht="15">
      <c r="A823" s="289"/>
      <c r="B823" s="289"/>
      <c r="C823" s="289"/>
      <c r="D823" s="304"/>
      <c r="E823" s="304"/>
      <c r="F823" s="304"/>
      <c r="G823" s="304"/>
      <c r="H823" s="304"/>
    </row>
    <row r="824" spans="1:8" ht="15">
      <c r="A824" s="289"/>
      <c r="B824" s="289"/>
      <c r="C824" s="289"/>
      <c r="D824" s="304"/>
      <c r="E824" s="304"/>
      <c r="F824" s="304"/>
      <c r="G824" s="304"/>
      <c r="H824" s="304"/>
    </row>
    <row r="825" spans="1:8" ht="15">
      <c r="A825" s="289"/>
      <c r="B825" s="289"/>
      <c r="C825" s="289"/>
      <c r="D825" s="304"/>
      <c r="E825" s="304"/>
      <c r="F825" s="304"/>
      <c r="G825" s="304"/>
      <c r="H825" s="304"/>
    </row>
  </sheetData>
  <sheetProtection/>
  <mergeCells count="20">
    <mergeCell ref="A2:B2"/>
    <mergeCell ref="A5:G5"/>
    <mergeCell ref="F33:G33"/>
    <mergeCell ref="F34:G34"/>
    <mergeCell ref="B28:G28"/>
    <mergeCell ref="B29:G29"/>
    <mergeCell ref="B30:G30"/>
    <mergeCell ref="G31:H31"/>
    <mergeCell ref="G32:H32"/>
    <mergeCell ref="A4:G4"/>
    <mergeCell ref="A1:B1"/>
    <mergeCell ref="D39:E39"/>
    <mergeCell ref="F39:G39"/>
    <mergeCell ref="D33:E33"/>
    <mergeCell ref="D34:E34"/>
    <mergeCell ref="D35:E35"/>
    <mergeCell ref="F35:G35"/>
    <mergeCell ref="D38:E38"/>
    <mergeCell ref="F38:G38"/>
    <mergeCell ref="B27:G27"/>
  </mergeCells>
  <printOptions horizontalCentered="1"/>
  <pageMargins left="0.2362204724409449" right="0.2362204724409449" top="0.35433070866141736" bottom="0.2755905511811024" header="0.15748031496062992" footer="0.15748031496062992"/>
  <pageSetup horizontalDpi="600" verticalDpi="600" orientation="portrait" paperSize="9" scale="85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64.140625" style="290" customWidth="1"/>
    <col min="2" max="2" width="7.8515625" style="290" customWidth="1"/>
    <col min="3" max="3" width="11.7109375" style="334" customWidth="1"/>
    <col min="4" max="4" width="10.140625" style="334" customWidth="1"/>
    <col min="5" max="5" width="10.00390625" style="334" customWidth="1"/>
    <col min="6" max="16384" width="8.8515625" style="290" customWidth="1"/>
  </cols>
  <sheetData>
    <row r="1" spans="1:6" ht="13.5" customHeight="1">
      <c r="A1" s="641" t="s">
        <v>1171</v>
      </c>
      <c r="B1" s="642"/>
      <c r="E1" s="339" t="s">
        <v>1198</v>
      </c>
      <c r="F1" s="1"/>
    </row>
    <row r="2" spans="1:6" ht="15">
      <c r="A2" s="641" t="s">
        <v>1172</v>
      </c>
      <c r="B2" s="642"/>
      <c r="F2" s="282"/>
    </row>
    <row r="4" spans="1:5" ht="15">
      <c r="A4" s="671" t="s">
        <v>1199</v>
      </c>
      <c r="B4" s="671"/>
      <c r="C4" s="671"/>
      <c r="D4" s="671"/>
      <c r="E4" s="671"/>
    </row>
    <row r="5" spans="1:5" ht="15">
      <c r="A5" s="672" t="s">
        <v>1192</v>
      </c>
      <c r="B5" s="672"/>
      <c r="C5" s="672"/>
      <c r="D5" s="672"/>
      <c r="E5" s="672"/>
    </row>
    <row r="6" spans="1:5" ht="15">
      <c r="A6" s="28"/>
      <c r="B6" s="28"/>
      <c r="C6" s="28"/>
      <c r="D6" s="28"/>
      <c r="E6" s="28"/>
    </row>
    <row r="7" ht="18.75" customHeight="1"/>
    <row r="8" spans="1:5" ht="21" customHeight="1" thickBot="1">
      <c r="A8" s="383" t="s">
        <v>265</v>
      </c>
      <c r="B8" s="24"/>
      <c r="C8" s="24"/>
      <c r="E8" s="24" t="s">
        <v>32</v>
      </c>
    </row>
    <row r="9" spans="1:5" ht="15.75" thickBot="1">
      <c r="A9" s="663" t="s">
        <v>266</v>
      </c>
      <c r="B9" s="665" t="s">
        <v>267</v>
      </c>
      <c r="C9" s="663" t="s">
        <v>1113</v>
      </c>
      <c r="D9" s="667" t="s">
        <v>1111</v>
      </c>
      <c r="E9" s="668"/>
    </row>
    <row r="10" spans="1:5" ht="15.75" thickBot="1">
      <c r="A10" s="664"/>
      <c r="B10" s="666"/>
      <c r="C10" s="664"/>
      <c r="D10" s="669" t="s">
        <v>33</v>
      </c>
      <c r="E10" s="344" t="s">
        <v>34</v>
      </c>
    </row>
    <row r="11" spans="1:5" ht="90.75" thickBot="1">
      <c r="A11" s="664"/>
      <c r="B11" s="666"/>
      <c r="C11" s="664"/>
      <c r="D11" s="670"/>
      <c r="E11" s="384" t="s">
        <v>35</v>
      </c>
    </row>
    <row r="12" spans="1:5" ht="15.75" thickBot="1">
      <c r="A12" s="385" t="s">
        <v>332</v>
      </c>
      <c r="B12" s="66" t="s">
        <v>333</v>
      </c>
      <c r="C12" s="386">
        <v>1</v>
      </c>
      <c r="D12" s="386">
        <v>2</v>
      </c>
      <c r="E12" s="387">
        <v>3</v>
      </c>
    </row>
    <row r="13" spans="1:5" ht="30">
      <c r="A13" s="388" t="s">
        <v>268</v>
      </c>
      <c r="B13" s="67" t="s">
        <v>343</v>
      </c>
      <c r="C13" s="389"/>
      <c r="D13" s="389"/>
      <c r="E13" s="390"/>
    </row>
    <row r="14" spans="1:5" ht="15.75" customHeight="1">
      <c r="A14" s="391" t="s">
        <v>269</v>
      </c>
      <c r="B14" s="58" t="s">
        <v>344</v>
      </c>
      <c r="C14" s="56">
        <f>C20+C27+C69+C86+C92+C98</f>
        <v>0</v>
      </c>
      <c r="D14" s="56">
        <f>D20+D27+D69+D86+D92+D98</f>
        <v>0</v>
      </c>
      <c r="E14" s="392">
        <f>E20+E27+E69+E86+E92+E98</f>
        <v>0</v>
      </c>
    </row>
    <row r="15" spans="1:5" ht="15">
      <c r="A15" s="391" t="s">
        <v>270</v>
      </c>
      <c r="B15" s="58" t="s">
        <v>345</v>
      </c>
      <c r="C15" s="56">
        <f aca="true" t="shared" si="0" ref="C15:E16">C21+C28+C70+C77+C87+C93+C99</f>
        <v>0</v>
      </c>
      <c r="D15" s="56">
        <f t="shared" si="0"/>
        <v>0</v>
      </c>
      <c r="E15" s="392">
        <f t="shared" si="0"/>
        <v>0</v>
      </c>
    </row>
    <row r="16" spans="1:5" ht="15">
      <c r="A16" s="391" t="s">
        <v>271</v>
      </c>
      <c r="B16" s="58" t="s">
        <v>346</v>
      </c>
      <c r="C16" s="56">
        <f t="shared" si="0"/>
        <v>0</v>
      </c>
      <c r="D16" s="56">
        <f t="shared" si="0"/>
        <v>0</v>
      </c>
      <c r="E16" s="392">
        <f t="shared" si="0"/>
        <v>0</v>
      </c>
    </row>
    <row r="17" spans="1:5" ht="15">
      <c r="A17" s="391" t="s">
        <v>272</v>
      </c>
      <c r="B17" s="58" t="s">
        <v>347</v>
      </c>
      <c r="C17" s="56">
        <f>C24+C30+C73+C83+C89+C95+C101</f>
        <v>0</v>
      </c>
      <c r="D17" s="56">
        <f>D24+D30+D73+D83+D89+D95+D101</f>
        <v>0</v>
      </c>
      <c r="E17" s="392">
        <f>E24+E30+E73+E83+E89+E95+E101</f>
        <v>0</v>
      </c>
    </row>
    <row r="18" spans="1:5" ht="15">
      <c r="A18" s="391" t="s">
        <v>273</v>
      </c>
      <c r="B18" s="58" t="s">
        <v>348</v>
      </c>
      <c r="C18" s="393">
        <f>C25+C31+C74+C84+C90+C102</f>
        <v>0</v>
      </c>
      <c r="D18" s="393">
        <f>D25+D31+D74+D84+D90+D102</f>
        <v>0</v>
      </c>
      <c r="E18" s="394">
        <f>E25+E31+E74+E84+E90+E102</f>
        <v>0</v>
      </c>
    </row>
    <row r="19" spans="1:5" ht="56.25" customHeight="1">
      <c r="A19" s="391" t="s">
        <v>505</v>
      </c>
      <c r="B19" s="57" t="s">
        <v>349</v>
      </c>
      <c r="C19" s="56">
        <f>C20+C21+C22+C24+C25</f>
        <v>0</v>
      </c>
      <c r="D19" s="56">
        <f>D20+D21+D22+D24+D25</f>
        <v>0</v>
      </c>
      <c r="E19" s="392">
        <f>E20+E21+E22+E24+E25</f>
        <v>0</v>
      </c>
    </row>
    <row r="20" spans="1:5" ht="15">
      <c r="A20" s="391" t="s">
        <v>274</v>
      </c>
      <c r="B20" s="58" t="s">
        <v>275</v>
      </c>
      <c r="C20" s="59"/>
      <c r="D20" s="59"/>
      <c r="E20" s="395"/>
    </row>
    <row r="21" spans="1:5" ht="15">
      <c r="A21" s="391" t="s">
        <v>276</v>
      </c>
      <c r="B21" s="58" t="s">
        <v>350</v>
      </c>
      <c r="C21" s="59"/>
      <c r="D21" s="59"/>
      <c r="E21" s="395"/>
    </row>
    <row r="22" spans="1:5" ht="15">
      <c r="A22" s="391" t="s">
        <v>277</v>
      </c>
      <c r="B22" s="58" t="s">
        <v>353</v>
      </c>
      <c r="C22" s="59"/>
      <c r="D22" s="59"/>
      <c r="E22" s="395"/>
    </row>
    <row r="23" spans="1:5" ht="14.25" customHeight="1">
      <c r="A23" s="391" t="s">
        <v>278</v>
      </c>
      <c r="B23" s="58" t="s">
        <v>279</v>
      </c>
      <c r="C23" s="59"/>
      <c r="D23" s="59"/>
      <c r="E23" s="395"/>
    </row>
    <row r="24" spans="1:5" ht="15">
      <c r="A24" s="391" t="s">
        <v>280</v>
      </c>
      <c r="B24" s="59">
        <v>10</v>
      </c>
      <c r="C24" s="59"/>
      <c r="D24" s="59"/>
      <c r="E24" s="395"/>
    </row>
    <row r="25" spans="1:5" ht="15">
      <c r="A25" s="391" t="s">
        <v>281</v>
      </c>
      <c r="B25" s="60">
        <v>11</v>
      </c>
      <c r="C25" s="59"/>
      <c r="D25" s="59"/>
      <c r="E25" s="395"/>
    </row>
    <row r="26" spans="1:5" ht="33" customHeight="1">
      <c r="A26" s="391" t="s">
        <v>282</v>
      </c>
      <c r="B26" s="56">
        <v>12</v>
      </c>
      <c r="C26" s="56">
        <f aca="true" t="shared" si="1" ref="C26:E31">C32+C38+C44+C62</f>
        <v>0</v>
      </c>
      <c r="D26" s="56">
        <f t="shared" si="1"/>
        <v>0</v>
      </c>
      <c r="E26" s="392">
        <f t="shared" si="1"/>
        <v>0</v>
      </c>
    </row>
    <row r="27" spans="1:5" ht="15">
      <c r="A27" s="391" t="s">
        <v>283</v>
      </c>
      <c r="B27" s="58" t="s">
        <v>284</v>
      </c>
      <c r="C27" s="56">
        <f t="shared" si="1"/>
        <v>0</v>
      </c>
      <c r="D27" s="56">
        <f t="shared" si="1"/>
        <v>0</v>
      </c>
      <c r="E27" s="392">
        <f t="shared" si="1"/>
        <v>0</v>
      </c>
    </row>
    <row r="28" spans="1:5" ht="15">
      <c r="A28" s="391" t="s">
        <v>285</v>
      </c>
      <c r="B28" s="59">
        <v>13</v>
      </c>
      <c r="C28" s="56">
        <f t="shared" si="1"/>
        <v>0</v>
      </c>
      <c r="D28" s="56">
        <f t="shared" si="1"/>
        <v>0</v>
      </c>
      <c r="E28" s="392">
        <f t="shared" si="1"/>
        <v>0</v>
      </c>
    </row>
    <row r="29" spans="1:5" ht="15">
      <c r="A29" s="391" t="s">
        <v>286</v>
      </c>
      <c r="B29" s="59">
        <v>14</v>
      </c>
      <c r="C29" s="56">
        <f t="shared" si="1"/>
        <v>0</v>
      </c>
      <c r="D29" s="56">
        <f t="shared" si="1"/>
        <v>0</v>
      </c>
      <c r="E29" s="392">
        <f t="shared" si="1"/>
        <v>0</v>
      </c>
    </row>
    <row r="30" spans="1:5" ht="15">
      <c r="A30" s="391" t="s">
        <v>287</v>
      </c>
      <c r="B30" s="59">
        <v>15</v>
      </c>
      <c r="C30" s="56">
        <f t="shared" si="1"/>
        <v>0</v>
      </c>
      <c r="D30" s="56">
        <f t="shared" si="1"/>
        <v>0</v>
      </c>
      <c r="E30" s="392">
        <f t="shared" si="1"/>
        <v>0</v>
      </c>
    </row>
    <row r="31" spans="1:5" ht="15">
      <c r="A31" s="391" t="s">
        <v>288</v>
      </c>
      <c r="B31" s="60">
        <v>16</v>
      </c>
      <c r="C31" s="56">
        <f t="shared" si="1"/>
        <v>0</v>
      </c>
      <c r="D31" s="56">
        <f t="shared" si="1"/>
        <v>0</v>
      </c>
      <c r="E31" s="392">
        <f t="shared" si="1"/>
        <v>0</v>
      </c>
    </row>
    <row r="32" spans="1:5" ht="42.75" customHeight="1">
      <c r="A32" s="391" t="s">
        <v>981</v>
      </c>
      <c r="B32" s="61">
        <v>17</v>
      </c>
      <c r="C32" s="56">
        <f>C33+C34+C35+C36+C37</f>
        <v>0</v>
      </c>
      <c r="D32" s="56">
        <f>D33+D34+D35+D36+D37</f>
        <v>0</v>
      </c>
      <c r="E32" s="392">
        <f>E33+E34+E35+E36+E37</f>
        <v>0</v>
      </c>
    </row>
    <row r="33" spans="1:5" ht="15">
      <c r="A33" s="391" t="s">
        <v>274</v>
      </c>
      <c r="B33" s="58" t="s">
        <v>289</v>
      </c>
      <c r="C33" s="59"/>
      <c r="D33" s="59"/>
      <c r="E33" s="395"/>
    </row>
    <row r="34" spans="1:5" ht="15">
      <c r="A34" s="391" t="s">
        <v>290</v>
      </c>
      <c r="B34" s="58" t="s">
        <v>291</v>
      </c>
      <c r="C34" s="59"/>
      <c r="D34" s="59"/>
      <c r="E34" s="395"/>
    </row>
    <row r="35" spans="1:5" ht="15">
      <c r="A35" s="391" t="s">
        <v>292</v>
      </c>
      <c r="B35" s="58" t="s">
        <v>293</v>
      </c>
      <c r="C35" s="59"/>
      <c r="D35" s="59"/>
      <c r="E35" s="395"/>
    </row>
    <row r="36" spans="1:5" ht="15">
      <c r="A36" s="391" t="s">
        <v>280</v>
      </c>
      <c r="B36" s="58" t="s">
        <v>294</v>
      </c>
      <c r="C36" s="59"/>
      <c r="D36" s="59"/>
      <c r="E36" s="395"/>
    </row>
    <row r="37" spans="1:5" ht="15">
      <c r="A37" s="391" t="s">
        <v>281</v>
      </c>
      <c r="B37" s="58" t="s">
        <v>295</v>
      </c>
      <c r="C37" s="59"/>
      <c r="D37" s="59"/>
      <c r="E37" s="395"/>
    </row>
    <row r="38" spans="1:5" ht="41.25" customHeight="1">
      <c r="A38" s="391" t="s">
        <v>506</v>
      </c>
      <c r="B38" s="57" t="s">
        <v>366</v>
      </c>
      <c r="C38" s="56">
        <f>C39+C40+C41+C42+C43</f>
        <v>0</v>
      </c>
      <c r="D38" s="56">
        <f>D39+D40+D41+D42+D43</f>
        <v>0</v>
      </c>
      <c r="E38" s="392">
        <f>E39+E40+E41+E42+E43</f>
        <v>0</v>
      </c>
    </row>
    <row r="39" spans="1:5" ht="15">
      <c r="A39" s="391" t="s">
        <v>296</v>
      </c>
      <c r="B39" s="58" t="s">
        <v>297</v>
      </c>
      <c r="C39" s="56"/>
      <c r="D39" s="56"/>
      <c r="E39" s="392"/>
    </row>
    <row r="40" spans="1:5" ht="15">
      <c r="A40" s="391" t="s">
        <v>298</v>
      </c>
      <c r="B40" s="58" t="s">
        <v>299</v>
      </c>
      <c r="C40" s="56"/>
      <c r="D40" s="56"/>
      <c r="E40" s="392"/>
    </row>
    <row r="41" spans="1:5" ht="15">
      <c r="A41" s="391" t="s">
        <v>300</v>
      </c>
      <c r="B41" s="58" t="s">
        <v>301</v>
      </c>
      <c r="C41" s="56"/>
      <c r="D41" s="56"/>
      <c r="E41" s="392"/>
    </row>
    <row r="42" spans="1:5" ht="15">
      <c r="A42" s="391" t="s">
        <v>302</v>
      </c>
      <c r="B42" s="58" t="s">
        <v>303</v>
      </c>
      <c r="C42" s="56"/>
      <c r="D42" s="56"/>
      <c r="E42" s="392"/>
    </row>
    <row r="43" spans="1:5" ht="15">
      <c r="A43" s="391" t="s">
        <v>304</v>
      </c>
      <c r="B43" s="58" t="s">
        <v>305</v>
      </c>
      <c r="C43" s="56"/>
      <c r="D43" s="56"/>
      <c r="E43" s="392"/>
    </row>
    <row r="44" spans="1:5" ht="30" customHeight="1">
      <c r="A44" s="391" t="s">
        <v>306</v>
      </c>
      <c r="B44" s="57" t="s">
        <v>367</v>
      </c>
      <c r="C44" s="56">
        <f aca="true" t="shared" si="2" ref="C44:E45">C50+C56</f>
        <v>0</v>
      </c>
      <c r="D44" s="56">
        <f t="shared" si="2"/>
        <v>0</v>
      </c>
      <c r="E44" s="392">
        <f t="shared" si="2"/>
        <v>0</v>
      </c>
    </row>
    <row r="45" spans="1:5" ht="15">
      <c r="A45" s="391" t="s">
        <v>307</v>
      </c>
      <c r="B45" s="58" t="s">
        <v>308</v>
      </c>
      <c r="C45" s="56">
        <f t="shared" si="2"/>
        <v>0</v>
      </c>
      <c r="D45" s="56">
        <f t="shared" si="2"/>
        <v>0</v>
      </c>
      <c r="E45" s="392">
        <f t="shared" si="2"/>
        <v>0</v>
      </c>
    </row>
    <row r="46" spans="1:5" ht="15">
      <c r="A46" s="391" t="s">
        <v>309</v>
      </c>
      <c r="B46" s="58" t="s">
        <v>310</v>
      </c>
      <c r="C46" s="56">
        <f aca="true" t="shared" si="3" ref="C46:E49">C52+C58</f>
        <v>0</v>
      </c>
      <c r="D46" s="56">
        <f t="shared" si="3"/>
        <v>0</v>
      </c>
      <c r="E46" s="392">
        <f t="shared" si="3"/>
        <v>0</v>
      </c>
    </row>
    <row r="47" spans="1:5" ht="15">
      <c r="A47" s="391" t="s">
        <v>311</v>
      </c>
      <c r="B47" s="58" t="s">
        <v>312</v>
      </c>
      <c r="C47" s="56">
        <f t="shared" si="3"/>
        <v>0</v>
      </c>
      <c r="D47" s="56">
        <f t="shared" si="3"/>
        <v>0</v>
      </c>
      <c r="E47" s="392">
        <f t="shared" si="3"/>
        <v>0</v>
      </c>
    </row>
    <row r="48" spans="1:5" ht="15">
      <c r="A48" s="391" t="s">
        <v>313</v>
      </c>
      <c r="B48" s="58" t="s">
        <v>314</v>
      </c>
      <c r="C48" s="56">
        <f t="shared" si="3"/>
        <v>0</v>
      </c>
      <c r="D48" s="56">
        <f t="shared" si="3"/>
        <v>0</v>
      </c>
      <c r="E48" s="392">
        <f t="shared" si="3"/>
        <v>0</v>
      </c>
    </row>
    <row r="49" spans="1:5" ht="15">
      <c r="A49" s="391" t="s">
        <v>315</v>
      </c>
      <c r="B49" s="58" t="s">
        <v>316</v>
      </c>
      <c r="C49" s="56">
        <f t="shared" si="3"/>
        <v>0</v>
      </c>
      <c r="D49" s="56">
        <f t="shared" si="3"/>
        <v>0</v>
      </c>
      <c r="E49" s="392">
        <f t="shared" si="3"/>
        <v>0</v>
      </c>
    </row>
    <row r="50" spans="1:5" ht="45" customHeight="1">
      <c r="A50" s="391" t="s">
        <v>317</v>
      </c>
      <c r="B50" s="62" t="s">
        <v>493</v>
      </c>
      <c r="C50" s="396">
        <f>C51+C52+C53+C54+C55</f>
        <v>0</v>
      </c>
      <c r="D50" s="396">
        <f>D51+D52+D53+D54+D55</f>
        <v>0</v>
      </c>
      <c r="E50" s="397">
        <f>E51+E52+E53+E54+E55</f>
        <v>0</v>
      </c>
    </row>
    <row r="51" spans="1:5" ht="15">
      <c r="A51" s="391" t="s">
        <v>296</v>
      </c>
      <c r="B51" s="58" t="s">
        <v>318</v>
      </c>
      <c r="C51" s="56"/>
      <c r="D51" s="56"/>
      <c r="E51" s="392"/>
    </row>
    <row r="52" spans="1:5" ht="15">
      <c r="A52" s="391" t="s">
        <v>298</v>
      </c>
      <c r="B52" s="58" t="s">
        <v>319</v>
      </c>
      <c r="C52" s="56"/>
      <c r="D52" s="56"/>
      <c r="E52" s="392"/>
    </row>
    <row r="53" spans="1:5" ht="15">
      <c r="A53" s="391" t="s">
        <v>300</v>
      </c>
      <c r="B53" s="58" t="s">
        <v>320</v>
      </c>
      <c r="C53" s="56"/>
      <c r="D53" s="56"/>
      <c r="E53" s="392"/>
    </row>
    <row r="54" spans="1:5" ht="15">
      <c r="A54" s="391" t="s">
        <v>302</v>
      </c>
      <c r="B54" s="58" t="s">
        <v>321</v>
      </c>
      <c r="C54" s="56"/>
      <c r="D54" s="56"/>
      <c r="E54" s="392"/>
    </row>
    <row r="55" spans="1:5" ht="15">
      <c r="A55" s="391" t="s">
        <v>304</v>
      </c>
      <c r="B55" s="58" t="s">
        <v>322</v>
      </c>
      <c r="C55" s="56"/>
      <c r="D55" s="56"/>
      <c r="E55" s="392"/>
    </row>
    <row r="56" spans="1:5" ht="45">
      <c r="A56" s="391" t="s">
        <v>323</v>
      </c>
      <c r="B56" s="63">
        <v>21</v>
      </c>
      <c r="C56" s="56">
        <f>C57+C58+C59+C60+C61</f>
        <v>0</v>
      </c>
      <c r="D56" s="56">
        <f>D57+D58+D59+D60+D61</f>
        <v>0</v>
      </c>
      <c r="E56" s="392">
        <f>E57+E58+E59+E60+E61</f>
        <v>0</v>
      </c>
    </row>
    <row r="57" spans="1:5" ht="15">
      <c r="A57" s="391" t="s">
        <v>296</v>
      </c>
      <c r="B57" s="58" t="s">
        <v>324</v>
      </c>
      <c r="C57" s="56"/>
      <c r="D57" s="56"/>
      <c r="E57" s="392"/>
    </row>
    <row r="58" spans="1:5" ht="15">
      <c r="A58" s="391" t="s">
        <v>298</v>
      </c>
      <c r="B58" s="58" t="s">
        <v>325</v>
      </c>
      <c r="C58" s="56"/>
      <c r="D58" s="56"/>
      <c r="E58" s="392"/>
    </row>
    <row r="59" spans="1:5" ht="15">
      <c r="A59" s="391" t="s">
        <v>300</v>
      </c>
      <c r="B59" s="58" t="s">
        <v>326</v>
      </c>
      <c r="C59" s="56"/>
      <c r="D59" s="56"/>
      <c r="E59" s="392"/>
    </row>
    <row r="60" spans="1:5" ht="15">
      <c r="A60" s="391" t="s">
        <v>302</v>
      </c>
      <c r="B60" s="58" t="s">
        <v>327</v>
      </c>
      <c r="C60" s="56"/>
      <c r="D60" s="56"/>
      <c r="E60" s="392"/>
    </row>
    <row r="61" spans="1:5" ht="15">
      <c r="A61" s="391" t="s">
        <v>304</v>
      </c>
      <c r="B61" s="58" t="s">
        <v>328</v>
      </c>
      <c r="C61" s="56"/>
      <c r="D61" s="56"/>
      <c r="E61" s="392"/>
    </row>
    <row r="62" spans="1:5" ht="45">
      <c r="A62" s="391" t="s">
        <v>982</v>
      </c>
      <c r="B62" s="63">
        <v>22</v>
      </c>
      <c r="C62" s="56">
        <f>C63+C64+C65+C66+C67</f>
        <v>0</v>
      </c>
      <c r="D62" s="56">
        <f>D63+D64+D65+D66+D67</f>
        <v>0</v>
      </c>
      <c r="E62" s="392">
        <f>E63+E64+E65+E66+E67</f>
        <v>0</v>
      </c>
    </row>
    <row r="63" spans="1:5" ht="15">
      <c r="A63" s="391" t="s">
        <v>329</v>
      </c>
      <c r="B63" s="58" t="s">
        <v>377</v>
      </c>
      <c r="C63" s="56"/>
      <c r="D63" s="56"/>
      <c r="E63" s="392"/>
    </row>
    <row r="64" spans="1:5" ht="15">
      <c r="A64" s="391" t="s">
        <v>276</v>
      </c>
      <c r="B64" s="64">
        <v>23</v>
      </c>
      <c r="C64" s="56"/>
      <c r="D64" s="56"/>
      <c r="E64" s="392"/>
    </row>
    <row r="65" spans="1:5" ht="15">
      <c r="A65" s="391" t="s">
        <v>330</v>
      </c>
      <c r="B65" s="64">
        <v>24</v>
      </c>
      <c r="C65" s="56"/>
      <c r="D65" s="56"/>
      <c r="E65" s="392"/>
    </row>
    <row r="66" spans="1:5" ht="15">
      <c r="A66" s="391" t="s">
        <v>280</v>
      </c>
      <c r="B66" s="64">
        <v>25</v>
      </c>
      <c r="C66" s="56"/>
      <c r="D66" s="56"/>
      <c r="E66" s="392"/>
    </row>
    <row r="67" spans="1:5" ht="15">
      <c r="A67" s="391" t="s">
        <v>281</v>
      </c>
      <c r="B67" s="58">
        <v>26</v>
      </c>
      <c r="C67" s="398"/>
      <c r="D67" s="398"/>
      <c r="E67" s="399"/>
    </row>
    <row r="68" spans="1:5" ht="42" customHeight="1">
      <c r="A68" s="391" t="s">
        <v>37</v>
      </c>
      <c r="B68" s="63">
        <v>27</v>
      </c>
      <c r="C68" s="56">
        <f>C69+C70+C71+C73+C74</f>
        <v>0</v>
      </c>
      <c r="D68" s="56">
        <f>D69+D70+D71+D73+D74</f>
        <v>0</v>
      </c>
      <c r="E68" s="392">
        <f>E69+E70+E71+E73+E74</f>
        <v>0</v>
      </c>
    </row>
    <row r="69" spans="1:5" ht="15">
      <c r="A69" s="391" t="s">
        <v>38</v>
      </c>
      <c r="B69" s="58" t="s">
        <v>39</v>
      </c>
      <c r="C69" s="56"/>
      <c r="D69" s="56"/>
      <c r="E69" s="392"/>
    </row>
    <row r="70" spans="1:5" ht="15">
      <c r="A70" s="391" t="s">
        <v>276</v>
      </c>
      <c r="B70" s="64">
        <v>28</v>
      </c>
      <c r="C70" s="56"/>
      <c r="D70" s="56"/>
      <c r="E70" s="392"/>
    </row>
    <row r="71" spans="1:5" ht="15">
      <c r="A71" s="391" t="s">
        <v>330</v>
      </c>
      <c r="B71" s="64">
        <v>29</v>
      </c>
      <c r="C71" s="56"/>
      <c r="D71" s="56"/>
      <c r="E71" s="392"/>
    </row>
    <row r="72" spans="1:5" ht="15">
      <c r="A72" s="391" t="s">
        <v>40</v>
      </c>
      <c r="B72" s="58" t="s">
        <v>41</v>
      </c>
      <c r="C72" s="56"/>
      <c r="D72" s="56"/>
      <c r="E72" s="392"/>
    </row>
    <row r="73" spans="1:5" ht="15">
      <c r="A73" s="391" t="s">
        <v>280</v>
      </c>
      <c r="B73" s="64">
        <v>30</v>
      </c>
      <c r="C73" s="56"/>
      <c r="D73" s="56"/>
      <c r="E73" s="392"/>
    </row>
    <row r="74" spans="1:5" ht="15">
      <c r="A74" s="391" t="s">
        <v>281</v>
      </c>
      <c r="B74" s="58">
        <v>31</v>
      </c>
      <c r="C74" s="398"/>
      <c r="D74" s="398"/>
      <c r="E74" s="399"/>
    </row>
    <row r="75" spans="1:5" ht="46.5" customHeight="1">
      <c r="A75" s="391" t="s">
        <v>42</v>
      </c>
      <c r="B75" s="63">
        <v>32</v>
      </c>
      <c r="C75" s="56">
        <f>C76+C77+C78+C83+C84</f>
        <v>0</v>
      </c>
      <c r="D75" s="56">
        <f>D76+D77+D78+D83+D84</f>
        <v>0</v>
      </c>
      <c r="E75" s="392">
        <f>E76+E77+E78+E83+E84</f>
        <v>0</v>
      </c>
    </row>
    <row r="76" spans="1:5" ht="15">
      <c r="A76" s="391" t="s">
        <v>43</v>
      </c>
      <c r="B76" s="58" t="s">
        <v>44</v>
      </c>
      <c r="C76" s="56"/>
      <c r="D76" s="56"/>
      <c r="E76" s="392"/>
    </row>
    <row r="77" spans="1:5" ht="15">
      <c r="A77" s="391" t="s">
        <v>45</v>
      </c>
      <c r="B77" s="64">
        <v>33</v>
      </c>
      <c r="C77" s="56"/>
      <c r="D77" s="56"/>
      <c r="E77" s="392"/>
    </row>
    <row r="78" spans="1:5" ht="15">
      <c r="A78" s="391" t="s">
        <v>46</v>
      </c>
      <c r="B78" s="64">
        <v>34</v>
      </c>
      <c r="C78" s="56">
        <f>C79+C80+C81+C82</f>
        <v>0</v>
      </c>
      <c r="D78" s="56">
        <f>D79+D80+D81+D82</f>
        <v>0</v>
      </c>
      <c r="E78" s="392">
        <f>E79+E80+E81+E82</f>
        <v>0</v>
      </c>
    </row>
    <row r="79" spans="1:5" ht="15">
      <c r="A79" s="391" t="s">
        <v>47</v>
      </c>
      <c r="B79" s="58" t="s">
        <v>48</v>
      </c>
      <c r="C79" s="56"/>
      <c r="D79" s="56"/>
      <c r="E79" s="392"/>
    </row>
    <row r="80" spans="1:5" ht="15">
      <c r="A80" s="391" t="s">
        <v>49</v>
      </c>
      <c r="B80" s="58" t="s">
        <v>50</v>
      </c>
      <c r="C80" s="56"/>
      <c r="D80" s="56"/>
      <c r="E80" s="392"/>
    </row>
    <row r="81" spans="1:5" ht="15">
      <c r="A81" s="391" t="s">
        <v>51</v>
      </c>
      <c r="B81" s="58" t="s">
        <v>52</v>
      </c>
      <c r="C81" s="56"/>
      <c r="D81" s="56"/>
      <c r="E81" s="392"/>
    </row>
    <row r="82" spans="1:5" ht="15">
      <c r="A82" s="391" t="s">
        <v>53</v>
      </c>
      <c r="B82" s="58" t="s">
        <v>54</v>
      </c>
      <c r="C82" s="56"/>
      <c r="D82" s="56"/>
      <c r="E82" s="392"/>
    </row>
    <row r="83" spans="1:5" ht="15">
      <c r="A83" s="391" t="s">
        <v>55</v>
      </c>
      <c r="B83" s="64">
        <v>35</v>
      </c>
      <c r="C83" s="56"/>
      <c r="D83" s="56"/>
      <c r="E83" s="392"/>
    </row>
    <row r="84" spans="1:5" ht="15">
      <c r="A84" s="391" t="s">
        <v>56</v>
      </c>
      <c r="B84" s="58">
        <v>36</v>
      </c>
      <c r="C84" s="398"/>
      <c r="D84" s="398"/>
      <c r="E84" s="399"/>
    </row>
    <row r="85" spans="1:5" ht="69" customHeight="1">
      <c r="A85" s="391" t="s">
        <v>57</v>
      </c>
      <c r="B85" s="63">
        <v>37</v>
      </c>
      <c r="C85" s="56">
        <f>C86+C87+C88+C89+C90</f>
        <v>0</v>
      </c>
      <c r="D85" s="56">
        <f>D86+D87+D88+D89+D90</f>
        <v>0</v>
      </c>
      <c r="E85" s="392">
        <f>E86+E87+E88+E89+E90</f>
        <v>0</v>
      </c>
    </row>
    <row r="86" spans="1:5" ht="15">
      <c r="A86" s="391" t="s">
        <v>38</v>
      </c>
      <c r="B86" s="58" t="s">
        <v>58</v>
      </c>
      <c r="C86" s="56"/>
      <c r="D86" s="56"/>
      <c r="E86" s="392"/>
    </row>
    <row r="87" spans="1:5" ht="15">
      <c r="A87" s="391" t="s">
        <v>59</v>
      </c>
      <c r="B87" s="64">
        <v>38</v>
      </c>
      <c r="C87" s="56"/>
      <c r="D87" s="56"/>
      <c r="E87" s="392"/>
    </row>
    <row r="88" spans="1:5" ht="15">
      <c r="A88" s="391" t="s">
        <v>292</v>
      </c>
      <c r="B88" s="64">
        <v>39</v>
      </c>
      <c r="C88" s="56"/>
      <c r="D88" s="56"/>
      <c r="E88" s="392"/>
    </row>
    <row r="89" spans="1:5" ht="15">
      <c r="A89" s="391" t="s">
        <v>280</v>
      </c>
      <c r="B89" s="64">
        <v>40</v>
      </c>
      <c r="C89" s="56"/>
      <c r="D89" s="56"/>
      <c r="E89" s="392"/>
    </row>
    <row r="90" spans="1:5" ht="15">
      <c r="A90" s="391" t="s">
        <v>281</v>
      </c>
      <c r="B90" s="58">
        <v>41</v>
      </c>
      <c r="C90" s="398"/>
      <c r="D90" s="398"/>
      <c r="E90" s="399"/>
    </row>
    <row r="91" spans="1:5" ht="75">
      <c r="A91" s="391" t="s">
        <v>983</v>
      </c>
      <c r="B91" s="63">
        <v>42</v>
      </c>
      <c r="C91" s="56">
        <f>C92+C93+C94+C95+C96</f>
        <v>0</v>
      </c>
      <c r="D91" s="56">
        <f>D92+D93+D94+D95+D96</f>
        <v>0</v>
      </c>
      <c r="E91" s="392">
        <f>E92+E93+E94+E95+E96</f>
        <v>0</v>
      </c>
    </row>
    <row r="92" spans="1:5" ht="15">
      <c r="A92" s="391" t="s">
        <v>38</v>
      </c>
      <c r="B92" s="58" t="s">
        <v>60</v>
      </c>
      <c r="C92" s="56"/>
      <c r="D92" s="56"/>
      <c r="E92" s="392"/>
    </row>
    <row r="93" spans="1:5" ht="15">
      <c r="A93" s="391" t="s">
        <v>61</v>
      </c>
      <c r="B93" s="64">
        <v>43</v>
      </c>
      <c r="C93" s="56"/>
      <c r="D93" s="56"/>
      <c r="E93" s="392"/>
    </row>
    <row r="94" spans="1:5" ht="15">
      <c r="A94" s="391" t="s">
        <v>330</v>
      </c>
      <c r="B94" s="64">
        <v>44</v>
      </c>
      <c r="C94" s="56"/>
      <c r="D94" s="56"/>
      <c r="E94" s="392"/>
    </row>
    <row r="95" spans="1:5" ht="15">
      <c r="A95" s="391" t="s">
        <v>280</v>
      </c>
      <c r="B95" s="64">
        <v>45</v>
      </c>
      <c r="C95" s="56"/>
      <c r="D95" s="56"/>
      <c r="E95" s="392"/>
    </row>
    <row r="96" spans="1:5" ht="15">
      <c r="A96" s="391" t="s">
        <v>281</v>
      </c>
      <c r="B96" s="64">
        <v>46</v>
      </c>
      <c r="C96" s="56"/>
      <c r="D96" s="56"/>
      <c r="E96" s="392"/>
    </row>
    <row r="97" spans="1:5" ht="45">
      <c r="A97" s="391" t="s">
        <v>984</v>
      </c>
      <c r="B97" s="61">
        <v>47</v>
      </c>
      <c r="C97" s="56">
        <f>C98+C99+C100+C101+C102</f>
        <v>0</v>
      </c>
      <c r="D97" s="56">
        <f>D98+D99+D100+D101+D102</f>
        <v>0</v>
      </c>
      <c r="E97" s="392">
        <f>E98+E99+E100+E101+E102</f>
        <v>0</v>
      </c>
    </row>
    <row r="98" spans="1:5" ht="15">
      <c r="A98" s="391" t="s">
        <v>296</v>
      </c>
      <c r="B98" s="60" t="s">
        <v>62</v>
      </c>
      <c r="C98" s="56"/>
      <c r="D98" s="56"/>
      <c r="E98" s="392"/>
    </row>
    <row r="99" spans="1:5" ht="15">
      <c r="A99" s="391" t="s">
        <v>298</v>
      </c>
      <c r="B99" s="60" t="s">
        <v>63</v>
      </c>
      <c r="C99" s="56"/>
      <c r="D99" s="56"/>
      <c r="E99" s="392"/>
    </row>
    <row r="100" spans="1:5" ht="15">
      <c r="A100" s="391" t="s">
        <v>300</v>
      </c>
      <c r="B100" s="60" t="s">
        <v>64</v>
      </c>
      <c r="C100" s="56"/>
      <c r="D100" s="56"/>
      <c r="E100" s="392"/>
    </row>
    <row r="101" spans="1:5" ht="15">
      <c r="A101" s="391" t="s">
        <v>65</v>
      </c>
      <c r="B101" s="60" t="s">
        <v>66</v>
      </c>
      <c r="C101" s="56"/>
      <c r="D101" s="56"/>
      <c r="E101" s="392"/>
    </row>
    <row r="102" spans="1:5" ht="15.75" thickBot="1">
      <c r="A102" s="400" t="s">
        <v>67</v>
      </c>
      <c r="B102" s="65" t="s">
        <v>68</v>
      </c>
      <c r="C102" s="401"/>
      <c r="D102" s="401"/>
      <c r="E102" s="402"/>
    </row>
    <row r="103" spans="1:5" ht="15">
      <c r="A103" s="25" t="s">
        <v>69</v>
      </c>
      <c r="B103" s="25"/>
      <c r="C103" s="173"/>
      <c r="D103" s="173"/>
      <c r="E103" s="173"/>
    </row>
    <row r="104" spans="1:5" ht="15">
      <c r="A104" s="25" t="s">
        <v>70</v>
      </c>
      <c r="B104" s="25"/>
      <c r="C104" s="173"/>
      <c r="D104" s="173"/>
      <c r="E104" s="173"/>
    </row>
    <row r="105" spans="1:5" ht="15">
      <c r="A105" s="25" t="s">
        <v>71</v>
      </c>
      <c r="B105" s="25"/>
      <c r="C105" s="173"/>
      <c r="D105" s="173"/>
      <c r="E105" s="173"/>
    </row>
    <row r="106" spans="1:5" ht="15">
      <c r="A106" s="25" t="s">
        <v>72</v>
      </c>
      <c r="B106" s="25"/>
      <c r="C106" s="173"/>
      <c r="D106" s="173"/>
      <c r="E106" s="173"/>
    </row>
    <row r="107" spans="1:5" ht="15">
      <c r="A107" s="25" t="s">
        <v>73</v>
      </c>
      <c r="B107" s="25"/>
      <c r="C107" s="173"/>
      <c r="D107" s="173"/>
      <c r="E107" s="173"/>
    </row>
    <row r="108" spans="1:5" ht="15">
      <c r="A108" s="25" t="s">
        <v>74</v>
      </c>
      <c r="B108" s="25"/>
      <c r="C108" s="173"/>
      <c r="D108" s="173"/>
      <c r="E108" s="173"/>
    </row>
    <row r="109" spans="1:5" ht="15">
      <c r="A109" s="25" t="s">
        <v>75</v>
      </c>
      <c r="B109" s="25"/>
      <c r="C109" s="173"/>
      <c r="D109" s="173"/>
      <c r="E109" s="173"/>
    </row>
    <row r="110" spans="1:5" ht="15">
      <c r="A110" s="25" t="s">
        <v>76</v>
      </c>
      <c r="B110" s="25"/>
      <c r="C110" s="173"/>
      <c r="D110" s="173"/>
      <c r="E110" s="173"/>
    </row>
    <row r="111" spans="1:5" ht="15">
      <c r="A111" s="290" t="s">
        <v>77</v>
      </c>
      <c r="B111" s="25"/>
      <c r="C111" s="173"/>
      <c r="D111" s="173"/>
      <c r="E111" s="173"/>
    </row>
    <row r="112" spans="1:5" ht="18.75" customHeight="1">
      <c r="A112" s="662" t="s">
        <v>78</v>
      </c>
      <c r="B112" s="662"/>
      <c r="C112" s="662"/>
      <c r="D112" s="662"/>
      <c r="E112" s="662"/>
    </row>
    <row r="113" spans="1:6" ht="21" customHeight="1">
      <c r="A113" s="662" t="s">
        <v>79</v>
      </c>
      <c r="B113" s="662"/>
      <c r="C113" s="662"/>
      <c r="D113" s="662"/>
      <c r="E113" s="662"/>
      <c r="F113" s="29"/>
    </row>
    <row r="114" spans="1:5" ht="14.25" customHeight="1">
      <c r="A114" s="403" t="s">
        <v>80</v>
      </c>
      <c r="B114" s="26"/>
      <c r="C114" s="27"/>
      <c r="D114" s="27"/>
      <c r="E114" s="28"/>
    </row>
    <row r="115" spans="2:5" ht="15">
      <c r="B115" s="27"/>
      <c r="C115" s="27"/>
      <c r="D115" s="27"/>
      <c r="E115" s="28"/>
    </row>
    <row r="116" spans="2:5" s="297" customFormat="1" ht="15" customHeight="1">
      <c r="B116" s="337"/>
      <c r="C116" s="648"/>
      <c r="D116" s="648"/>
      <c r="E116" s="281"/>
    </row>
    <row r="117" spans="2:5" s="297" customFormat="1" ht="15.75" customHeight="1">
      <c r="B117" s="337"/>
      <c r="C117" s="281"/>
      <c r="D117" s="281"/>
      <c r="E117" s="281"/>
    </row>
    <row r="118" spans="1:4" s="297" customFormat="1" ht="15" customHeight="1">
      <c r="A118" s="301" t="s">
        <v>1161</v>
      </c>
      <c r="B118" s="301"/>
      <c r="C118" s="645" t="s">
        <v>1162</v>
      </c>
      <c r="D118" s="645"/>
    </row>
    <row r="119" spans="1:4" s="297" customFormat="1" ht="15">
      <c r="A119" s="301" t="s">
        <v>1155</v>
      </c>
      <c r="B119" s="301"/>
      <c r="C119" s="646" t="s">
        <v>1156</v>
      </c>
      <c r="D119" s="646"/>
    </row>
    <row r="120" spans="1:4" s="297" customFormat="1" ht="15">
      <c r="A120" s="301"/>
      <c r="B120" s="302"/>
      <c r="C120" s="646"/>
      <c r="D120" s="646"/>
    </row>
    <row r="121" spans="1:4" s="297" customFormat="1" ht="15">
      <c r="A121" s="301"/>
      <c r="B121" s="302"/>
      <c r="C121" s="239"/>
      <c r="D121" s="239"/>
    </row>
    <row r="122" spans="1:4" s="297" customFormat="1" ht="15">
      <c r="A122" s="301"/>
      <c r="B122" s="302"/>
      <c r="C122" s="239"/>
      <c r="D122" s="239"/>
    </row>
    <row r="123" spans="1:5" ht="15">
      <c r="A123" s="301"/>
      <c r="B123" s="302"/>
      <c r="C123" s="645" t="s">
        <v>1157</v>
      </c>
      <c r="D123" s="645"/>
      <c r="E123" s="290"/>
    </row>
    <row r="124" spans="1:5" ht="15">
      <c r="A124" s="301"/>
      <c r="B124" s="302"/>
      <c r="C124" s="646" t="s">
        <v>1158</v>
      </c>
      <c r="D124" s="646"/>
      <c r="E124" s="290"/>
    </row>
  </sheetData>
  <sheetProtection/>
  <mergeCells count="17">
    <mergeCell ref="C123:D123"/>
    <mergeCell ref="C124:D124"/>
    <mergeCell ref="A1:B1"/>
    <mergeCell ref="A2:B2"/>
    <mergeCell ref="A4:E4"/>
    <mergeCell ref="A5:E5"/>
    <mergeCell ref="C118:D118"/>
    <mergeCell ref="C119:D119"/>
    <mergeCell ref="C120:D120"/>
    <mergeCell ref="A113:E113"/>
    <mergeCell ref="C116:D116"/>
    <mergeCell ref="A9:A11"/>
    <mergeCell ref="B9:B11"/>
    <mergeCell ref="C9:C11"/>
    <mergeCell ref="D9:E9"/>
    <mergeCell ref="D10:D11"/>
    <mergeCell ref="A112:E112"/>
  </mergeCells>
  <printOptions horizontalCentered="1"/>
  <pageMargins left="0.35433070866141736" right="0.15748031496062992" top="0.2362204724409449" bottom="0.1968503937007874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19"/>
  <sheetViews>
    <sheetView zoomScalePageLayoutView="0" workbookViewId="0" topLeftCell="A1">
      <pane xSplit="3" ySplit="9" topLeftCell="D48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506" sqref="A506:IV506"/>
    </sheetView>
  </sheetViews>
  <sheetFormatPr defaultColWidth="9.140625" defaultRowHeight="12.75"/>
  <cols>
    <col min="1" max="1" width="5.28125" style="68" customWidth="1"/>
    <col min="2" max="2" width="68.421875" style="68" customWidth="1"/>
    <col min="3" max="3" width="7.28125" style="411" customWidth="1"/>
    <col min="4" max="4" width="12.57421875" style="30" customWidth="1"/>
    <col min="5" max="5" width="15.421875" style="30" customWidth="1"/>
    <col min="6" max="6" width="33.140625" style="31" hidden="1" customWidth="1"/>
    <col min="7" max="16384" width="9.140625" style="68" customWidth="1"/>
  </cols>
  <sheetData>
    <row r="1" spans="1:6" s="290" customFormat="1" ht="13.5" customHeight="1">
      <c r="A1" s="673" t="s">
        <v>1159</v>
      </c>
      <c r="B1" s="674"/>
      <c r="C1" s="404"/>
      <c r="D1" s="405"/>
      <c r="E1" s="406" t="s">
        <v>81</v>
      </c>
      <c r="F1" s="1"/>
    </row>
    <row r="2" spans="1:6" s="290" customFormat="1" ht="15" customHeight="1">
      <c r="A2" s="675" t="s">
        <v>1200</v>
      </c>
      <c r="B2" s="642"/>
      <c r="C2" s="404"/>
      <c r="D2" s="281"/>
      <c r="E2" s="281"/>
      <c r="F2" s="282"/>
    </row>
    <row r="3" spans="1:6" ht="15">
      <c r="A3" s="407"/>
      <c r="B3" s="408"/>
      <c r="C3" s="409"/>
      <c r="D3" s="410"/>
      <c r="E3" s="410"/>
      <c r="F3" s="33"/>
    </row>
    <row r="4" spans="1:5" ht="15">
      <c r="A4" s="407"/>
      <c r="B4" s="408"/>
      <c r="C4" s="409"/>
      <c r="D4" s="410"/>
      <c r="E4" s="410"/>
    </row>
    <row r="5" spans="1:5" ht="15">
      <c r="A5" s="676" t="s">
        <v>82</v>
      </c>
      <c r="B5" s="676"/>
      <c r="C5" s="676"/>
      <c r="D5" s="676"/>
      <c r="E5" s="676"/>
    </row>
    <row r="6" spans="1:5" ht="15">
      <c r="A6" s="676" t="s">
        <v>1201</v>
      </c>
      <c r="B6" s="676"/>
      <c r="C6" s="676"/>
      <c r="D6" s="676"/>
      <c r="E6" s="676"/>
    </row>
    <row r="7" spans="1:6" ht="14.25" customHeight="1">
      <c r="A7" s="679"/>
      <c r="B7" s="679"/>
      <c r="C7" s="679"/>
      <c r="D7" s="679"/>
      <c r="E7" s="32"/>
      <c r="F7" s="68"/>
    </row>
    <row r="8" spans="1:6" ht="15.75" thickBot="1">
      <c r="A8" s="479" t="s">
        <v>83</v>
      </c>
      <c r="B8" s="69"/>
      <c r="C8" s="421"/>
      <c r="D8" s="480"/>
      <c r="E8" s="72" t="s">
        <v>84</v>
      </c>
      <c r="F8" s="34"/>
    </row>
    <row r="9" spans="1:6" ht="51.75" customHeight="1">
      <c r="A9" s="482" t="s">
        <v>85</v>
      </c>
      <c r="B9" s="483" t="s">
        <v>86</v>
      </c>
      <c r="C9" s="484" t="s">
        <v>87</v>
      </c>
      <c r="D9" s="485" t="s">
        <v>1112</v>
      </c>
      <c r="E9" s="486" t="s">
        <v>1111</v>
      </c>
      <c r="F9" s="453"/>
    </row>
    <row r="10" spans="1:6" ht="15">
      <c r="A10" s="487" t="s">
        <v>332</v>
      </c>
      <c r="B10" s="36" t="s">
        <v>333</v>
      </c>
      <c r="C10" s="412" t="s">
        <v>376</v>
      </c>
      <c r="D10" s="35">
        <v>1</v>
      </c>
      <c r="E10" s="488">
        <v>2</v>
      </c>
      <c r="F10" s="454">
        <v>1</v>
      </c>
    </row>
    <row r="11" spans="1:6" ht="15">
      <c r="A11" s="489"/>
      <c r="B11" s="73" t="s">
        <v>88</v>
      </c>
      <c r="C11" s="413" t="s">
        <v>343</v>
      </c>
      <c r="D11" s="497" t="s">
        <v>352</v>
      </c>
      <c r="E11" s="498" t="s">
        <v>352</v>
      </c>
      <c r="F11" s="455" t="s">
        <v>352</v>
      </c>
    </row>
    <row r="12" spans="1:6" ht="15">
      <c r="A12" s="489"/>
      <c r="B12" s="73"/>
      <c r="C12" s="413"/>
      <c r="D12" s="497"/>
      <c r="E12" s="498"/>
      <c r="F12" s="455"/>
    </row>
    <row r="13" spans="1:6" ht="15">
      <c r="A13" s="487" t="s">
        <v>332</v>
      </c>
      <c r="B13" s="73" t="s">
        <v>89</v>
      </c>
      <c r="C13" s="412" t="s">
        <v>344</v>
      </c>
      <c r="D13" s="499" t="s">
        <v>352</v>
      </c>
      <c r="E13" s="498" t="s">
        <v>352</v>
      </c>
      <c r="F13" s="454" t="s">
        <v>352</v>
      </c>
    </row>
    <row r="14" spans="1:6" ht="15">
      <c r="A14" s="487" t="s">
        <v>90</v>
      </c>
      <c r="B14" s="73" t="s">
        <v>91</v>
      </c>
      <c r="C14" s="412" t="s">
        <v>345</v>
      </c>
      <c r="D14" s="499" t="s">
        <v>352</v>
      </c>
      <c r="E14" s="498" t="s">
        <v>352</v>
      </c>
      <c r="F14" s="454" t="s">
        <v>352</v>
      </c>
    </row>
    <row r="15" spans="1:6" ht="15">
      <c r="A15" s="490"/>
      <c r="B15" s="73" t="s">
        <v>92</v>
      </c>
      <c r="C15" s="412" t="str">
        <f>'[2]ANEXA 40 a'!C17</f>
        <v>04</v>
      </c>
      <c r="D15" s="500"/>
      <c r="E15" s="501"/>
      <c r="F15" s="456"/>
    </row>
    <row r="16" spans="1:6" ht="134.25" customHeight="1">
      <c r="A16" s="490"/>
      <c r="B16" s="73" t="s">
        <v>1203</v>
      </c>
      <c r="C16" s="412" t="s">
        <v>347</v>
      </c>
      <c r="D16" s="500">
        <v>0</v>
      </c>
      <c r="E16" s="501"/>
      <c r="F16" s="456"/>
    </row>
    <row r="17" spans="1:6" ht="15" hidden="1">
      <c r="A17" s="490"/>
      <c r="B17" s="73" t="s">
        <v>93</v>
      </c>
      <c r="C17" s="412" t="s">
        <v>348</v>
      </c>
      <c r="D17" s="500"/>
      <c r="E17" s="501"/>
      <c r="F17" s="456"/>
    </row>
    <row r="18" spans="1:6" ht="15" hidden="1">
      <c r="A18" s="490"/>
      <c r="B18" s="73" t="s">
        <v>94</v>
      </c>
      <c r="C18" s="412" t="s">
        <v>349</v>
      </c>
      <c r="D18" s="500"/>
      <c r="E18" s="501"/>
      <c r="F18" s="456"/>
    </row>
    <row r="19" spans="1:6" s="414" customFormat="1" ht="15">
      <c r="A19" s="490"/>
      <c r="B19" s="73" t="s">
        <v>95</v>
      </c>
      <c r="C19" s="412" t="s">
        <v>350</v>
      </c>
      <c r="D19" s="499">
        <f>D15+D16</f>
        <v>0</v>
      </c>
      <c r="E19" s="498">
        <f>E15+E16</f>
        <v>0</v>
      </c>
      <c r="F19" s="457"/>
    </row>
    <row r="20" spans="1:6" ht="30" hidden="1">
      <c r="A20" s="490"/>
      <c r="B20" s="73" t="s">
        <v>507</v>
      </c>
      <c r="C20" s="412" t="s">
        <v>353</v>
      </c>
      <c r="D20" s="500"/>
      <c r="E20" s="501"/>
      <c r="F20" s="456"/>
    </row>
    <row r="21" spans="1:6" s="414" customFormat="1" ht="15">
      <c r="A21" s="490"/>
      <c r="B21" s="73" t="s">
        <v>96</v>
      </c>
      <c r="C21" s="412" t="s">
        <v>354</v>
      </c>
      <c r="D21" s="499">
        <f>D19+D20</f>
        <v>0</v>
      </c>
      <c r="E21" s="498">
        <f>E19+E20</f>
        <v>0</v>
      </c>
      <c r="F21" s="457"/>
    </row>
    <row r="22" spans="1:6" ht="30" hidden="1">
      <c r="A22" s="490"/>
      <c r="B22" s="73" t="s">
        <v>508</v>
      </c>
      <c r="C22" s="412" t="s">
        <v>259</v>
      </c>
      <c r="D22" s="500"/>
      <c r="E22" s="501"/>
      <c r="F22" s="456"/>
    </row>
    <row r="23" spans="1:6" ht="30" hidden="1">
      <c r="A23" s="490"/>
      <c r="B23" s="73" t="s">
        <v>97</v>
      </c>
      <c r="C23" s="412" t="s">
        <v>260</v>
      </c>
      <c r="D23" s="500"/>
      <c r="E23" s="501"/>
      <c r="F23" s="456"/>
    </row>
    <row r="24" spans="1:6" s="414" customFormat="1" ht="15" hidden="1">
      <c r="A24" s="490"/>
      <c r="B24" s="73" t="s">
        <v>98</v>
      </c>
      <c r="C24" s="412" t="s">
        <v>261</v>
      </c>
      <c r="D24" s="500">
        <f>D22+D23</f>
        <v>0</v>
      </c>
      <c r="E24" s="501">
        <f>E22+E23</f>
        <v>0</v>
      </c>
      <c r="F24" s="457"/>
    </row>
    <row r="25" spans="1:6" ht="30" hidden="1">
      <c r="A25" s="490"/>
      <c r="B25" s="73" t="s">
        <v>509</v>
      </c>
      <c r="C25" s="412" t="s">
        <v>99</v>
      </c>
      <c r="D25" s="500" t="s">
        <v>352</v>
      </c>
      <c r="E25" s="501" t="s">
        <v>352</v>
      </c>
      <c r="F25" s="458" t="s">
        <v>100</v>
      </c>
    </row>
    <row r="26" spans="1:6" ht="30" hidden="1">
      <c r="A26" s="490"/>
      <c r="B26" s="73" t="s">
        <v>101</v>
      </c>
      <c r="C26" s="412" t="s">
        <v>102</v>
      </c>
      <c r="D26" s="500" t="s">
        <v>352</v>
      </c>
      <c r="E26" s="501" t="s">
        <v>352</v>
      </c>
      <c r="F26" s="456"/>
    </row>
    <row r="27" spans="1:6" s="414" customFormat="1" ht="15" hidden="1">
      <c r="A27" s="490"/>
      <c r="B27" s="73" t="s">
        <v>103</v>
      </c>
      <c r="C27" s="412" t="s">
        <v>104</v>
      </c>
      <c r="D27" s="500" t="s">
        <v>352</v>
      </c>
      <c r="E27" s="501" t="s">
        <v>352</v>
      </c>
      <c r="F27" s="456"/>
    </row>
    <row r="28" spans="1:6" ht="15" hidden="1">
      <c r="A28" s="490"/>
      <c r="B28" s="73" t="s">
        <v>105</v>
      </c>
      <c r="C28" s="412" t="s">
        <v>262</v>
      </c>
      <c r="D28" s="500"/>
      <c r="E28" s="501"/>
      <c r="F28" s="456"/>
    </row>
    <row r="29" spans="1:6" ht="30" customHeight="1" hidden="1">
      <c r="A29" s="490"/>
      <c r="B29" s="73" t="s">
        <v>106</v>
      </c>
      <c r="C29" s="412" t="s">
        <v>365</v>
      </c>
      <c r="D29" s="500"/>
      <c r="E29" s="501"/>
      <c r="F29" s="456"/>
    </row>
    <row r="30" spans="1:6" ht="45" hidden="1">
      <c r="A30" s="490"/>
      <c r="B30" s="73" t="s">
        <v>510</v>
      </c>
      <c r="C30" s="412" t="s">
        <v>263</v>
      </c>
      <c r="D30" s="500"/>
      <c r="E30" s="501"/>
      <c r="F30" s="459" t="s">
        <v>107</v>
      </c>
    </row>
    <row r="31" spans="1:6" ht="30" hidden="1">
      <c r="A31" s="490"/>
      <c r="B31" s="73" t="s">
        <v>511</v>
      </c>
      <c r="C31" s="412" t="s">
        <v>264</v>
      </c>
      <c r="D31" s="500"/>
      <c r="E31" s="501"/>
      <c r="F31" s="460"/>
    </row>
    <row r="32" spans="1:6" s="414" customFormat="1" ht="15" hidden="1">
      <c r="A32" s="490"/>
      <c r="B32" s="73" t="s">
        <v>108</v>
      </c>
      <c r="C32" s="412" t="s">
        <v>366</v>
      </c>
      <c r="D32" s="500">
        <f>D30+D31</f>
        <v>0</v>
      </c>
      <c r="E32" s="501">
        <f>E30+E31</f>
        <v>0</v>
      </c>
      <c r="F32" s="460"/>
    </row>
    <row r="33" spans="1:6" ht="15" hidden="1">
      <c r="A33" s="490"/>
      <c r="B33" s="73" t="s">
        <v>512</v>
      </c>
      <c r="C33" s="412" t="s">
        <v>367</v>
      </c>
      <c r="D33" s="500"/>
      <c r="E33" s="501"/>
      <c r="F33" s="460"/>
    </row>
    <row r="34" spans="1:6" ht="30" hidden="1">
      <c r="A34" s="490"/>
      <c r="B34" s="73" t="s">
        <v>109</v>
      </c>
      <c r="C34" s="412" t="s">
        <v>493</v>
      </c>
      <c r="D34" s="500"/>
      <c r="E34" s="501"/>
      <c r="F34" s="459" t="s">
        <v>110</v>
      </c>
    </row>
    <row r="35" spans="1:6" s="414" customFormat="1" ht="15" hidden="1">
      <c r="A35" s="490"/>
      <c r="B35" s="73" t="s">
        <v>111</v>
      </c>
      <c r="C35" s="412" t="s">
        <v>112</v>
      </c>
      <c r="D35" s="500">
        <f>D33+D34</f>
        <v>0</v>
      </c>
      <c r="E35" s="501">
        <f>E33+E34</f>
        <v>0</v>
      </c>
      <c r="F35" s="461" t="e">
        <f>F33+F34</f>
        <v>#VALUE!</v>
      </c>
    </row>
    <row r="36" spans="1:6" ht="15" hidden="1">
      <c r="A36" s="490"/>
      <c r="B36" s="73" t="s">
        <v>513</v>
      </c>
      <c r="C36" s="412" t="s">
        <v>748</v>
      </c>
      <c r="D36" s="500"/>
      <c r="E36" s="501"/>
      <c r="F36" s="456"/>
    </row>
    <row r="37" spans="1:6" ht="30" hidden="1">
      <c r="A37" s="491" t="s">
        <v>113</v>
      </c>
      <c r="B37" s="73" t="s">
        <v>514</v>
      </c>
      <c r="C37" s="84">
        <v>30</v>
      </c>
      <c r="D37" s="500" t="s">
        <v>352</v>
      </c>
      <c r="E37" s="501" t="s">
        <v>352</v>
      </c>
      <c r="F37" s="462" t="s">
        <v>352</v>
      </c>
    </row>
    <row r="38" spans="1:6" ht="15" hidden="1">
      <c r="A38" s="487"/>
      <c r="B38" s="73" t="s">
        <v>515</v>
      </c>
      <c r="C38" s="412">
        <v>31</v>
      </c>
      <c r="D38" s="500" t="s">
        <v>352</v>
      </c>
      <c r="E38" s="501" t="s">
        <v>352</v>
      </c>
      <c r="F38" s="454" t="s">
        <v>331</v>
      </c>
    </row>
    <row r="39" spans="1:6" ht="30" hidden="1">
      <c r="A39" s="490"/>
      <c r="B39" s="73" t="s">
        <v>516</v>
      </c>
      <c r="C39" s="415">
        <v>32</v>
      </c>
      <c r="D39" s="500"/>
      <c r="E39" s="501"/>
      <c r="F39" s="456"/>
    </row>
    <row r="40" spans="1:6" ht="15" hidden="1">
      <c r="A40" s="490"/>
      <c r="B40" s="73" t="s">
        <v>93</v>
      </c>
      <c r="C40" s="412" t="s">
        <v>44</v>
      </c>
      <c r="D40" s="500"/>
      <c r="E40" s="501"/>
      <c r="F40" s="456"/>
    </row>
    <row r="41" spans="1:6" ht="15" hidden="1">
      <c r="A41" s="490"/>
      <c r="B41" s="73" t="s">
        <v>94</v>
      </c>
      <c r="C41" s="412" t="s">
        <v>753</v>
      </c>
      <c r="D41" s="500"/>
      <c r="E41" s="501"/>
      <c r="F41" s="456"/>
    </row>
    <row r="42" spans="1:6" ht="30" hidden="1">
      <c r="A42" s="490"/>
      <c r="B42" s="73" t="s">
        <v>114</v>
      </c>
      <c r="C42" s="415">
        <v>33</v>
      </c>
      <c r="D42" s="500"/>
      <c r="E42" s="501"/>
      <c r="F42" s="456"/>
    </row>
    <row r="43" spans="1:6" ht="15" hidden="1">
      <c r="A43" s="490"/>
      <c r="B43" s="73" t="s">
        <v>93</v>
      </c>
      <c r="C43" s="412" t="s">
        <v>378</v>
      </c>
      <c r="D43" s="500"/>
      <c r="E43" s="501"/>
      <c r="F43" s="456"/>
    </row>
    <row r="44" spans="1:6" ht="15" hidden="1">
      <c r="A44" s="490"/>
      <c r="B44" s="73" t="s">
        <v>94</v>
      </c>
      <c r="C44" s="412" t="s">
        <v>754</v>
      </c>
      <c r="D44" s="500"/>
      <c r="E44" s="501"/>
      <c r="F44" s="456"/>
    </row>
    <row r="45" spans="1:6" s="414" customFormat="1" ht="15" hidden="1">
      <c r="A45" s="490"/>
      <c r="B45" s="73" t="s">
        <v>115</v>
      </c>
      <c r="C45" s="415">
        <v>34</v>
      </c>
      <c r="D45" s="500">
        <f>D39+D42</f>
        <v>0</v>
      </c>
      <c r="E45" s="501">
        <f>E39+E42</f>
        <v>0</v>
      </c>
      <c r="F45" s="457"/>
    </row>
    <row r="46" spans="1:6" ht="30" hidden="1">
      <c r="A46" s="490"/>
      <c r="B46" s="73" t="s">
        <v>116</v>
      </c>
      <c r="C46" s="415">
        <v>35</v>
      </c>
      <c r="D46" s="500"/>
      <c r="E46" s="501"/>
      <c r="F46" s="456"/>
    </row>
    <row r="47" spans="1:6" s="414" customFormat="1" ht="15" hidden="1">
      <c r="A47" s="490"/>
      <c r="B47" s="73" t="s">
        <v>117</v>
      </c>
      <c r="C47" s="415">
        <v>36</v>
      </c>
      <c r="D47" s="500">
        <f>D45+D46</f>
        <v>0</v>
      </c>
      <c r="E47" s="501">
        <f>E45+E46</f>
        <v>0</v>
      </c>
      <c r="F47" s="457"/>
    </row>
    <row r="48" spans="1:6" ht="15" hidden="1">
      <c r="A48" s="490"/>
      <c r="B48" s="73" t="s">
        <v>118</v>
      </c>
      <c r="C48" s="415">
        <v>37</v>
      </c>
      <c r="D48" s="500"/>
      <c r="E48" s="501"/>
      <c r="F48" s="463" t="s">
        <v>119</v>
      </c>
    </row>
    <row r="49" spans="1:6" ht="15" hidden="1">
      <c r="A49" s="490"/>
      <c r="B49" s="73" t="s">
        <v>120</v>
      </c>
      <c r="C49" s="416">
        <v>38</v>
      </c>
      <c r="D49" s="500"/>
      <c r="E49" s="501"/>
      <c r="F49" s="456"/>
    </row>
    <row r="50" spans="1:6" s="414" customFormat="1" ht="15" hidden="1">
      <c r="A50" s="490"/>
      <c r="B50" s="73" t="s">
        <v>121</v>
      </c>
      <c r="C50" s="415">
        <v>39</v>
      </c>
      <c r="D50" s="500">
        <f>D48+D49</f>
        <v>0</v>
      </c>
      <c r="E50" s="501">
        <f>E48+E49</f>
        <v>0</v>
      </c>
      <c r="F50" s="457"/>
    </row>
    <row r="51" spans="1:6" ht="30" hidden="1">
      <c r="A51" s="490"/>
      <c r="B51" s="73" t="s">
        <v>122</v>
      </c>
      <c r="C51" s="415">
        <v>40</v>
      </c>
      <c r="D51" s="500"/>
      <c r="E51" s="501"/>
      <c r="F51" s="456"/>
    </row>
    <row r="52" spans="1:6" s="414" customFormat="1" ht="15" hidden="1">
      <c r="A52" s="490"/>
      <c r="B52" s="73" t="s">
        <v>123</v>
      </c>
      <c r="C52" s="415">
        <v>41</v>
      </c>
      <c r="D52" s="500">
        <f>D51+D50</f>
        <v>0</v>
      </c>
      <c r="E52" s="501">
        <f>E51+E50</f>
        <v>0</v>
      </c>
      <c r="F52" s="457"/>
    </row>
    <row r="53" spans="1:6" ht="30" hidden="1">
      <c r="A53" s="490"/>
      <c r="B53" s="73" t="s">
        <v>124</v>
      </c>
      <c r="C53" s="415">
        <v>42</v>
      </c>
      <c r="D53" s="500"/>
      <c r="E53" s="501"/>
      <c r="F53" s="456"/>
    </row>
    <row r="54" spans="1:6" ht="15" hidden="1">
      <c r="A54" s="490"/>
      <c r="B54" s="73" t="s">
        <v>125</v>
      </c>
      <c r="C54" s="415">
        <v>43</v>
      </c>
      <c r="D54" s="500"/>
      <c r="E54" s="501"/>
      <c r="F54" s="456"/>
    </row>
    <row r="55" spans="1:6" ht="30" hidden="1">
      <c r="A55" s="490"/>
      <c r="B55" s="73" t="s">
        <v>126</v>
      </c>
      <c r="C55" s="415">
        <v>44</v>
      </c>
      <c r="D55" s="500"/>
      <c r="E55" s="501"/>
      <c r="F55" s="456"/>
    </row>
    <row r="56" spans="1:6" s="414" customFormat="1" ht="15" hidden="1">
      <c r="A56" s="490"/>
      <c r="B56" s="73" t="s">
        <v>127</v>
      </c>
      <c r="C56" s="415">
        <v>45</v>
      </c>
      <c r="D56" s="500">
        <f>D53+D55</f>
        <v>0</v>
      </c>
      <c r="E56" s="501">
        <f>E53+E55</f>
        <v>0</v>
      </c>
      <c r="F56" s="457"/>
    </row>
    <row r="57" spans="1:6" ht="15">
      <c r="A57" s="490"/>
      <c r="B57" s="73" t="s">
        <v>517</v>
      </c>
      <c r="C57" s="84">
        <v>50</v>
      </c>
      <c r="D57" s="499" t="s">
        <v>352</v>
      </c>
      <c r="E57" s="498" t="s">
        <v>352</v>
      </c>
      <c r="F57" s="454" t="s">
        <v>352</v>
      </c>
    </row>
    <row r="58" spans="1:6" ht="105">
      <c r="A58" s="492"/>
      <c r="B58" s="73" t="s">
        <v>1202</v>
      </c>
      <c r="C58" s="415">
        <v>51</v>
      </c>
      <c r="D58" s="500"/>
      <c r="E58" s="501"/>
      <c r="F58" s="459" t="s">
        <v>128</v>
      </c>
    </row>
    <row r="59" spans="1:6" ht="15">
      <c r="A59" s="492"/>
      <c r="B59" s="73" t="s">
        <v>93</v>
      </c>
      <c r="C59" s="415">
        <v>52</v>
      </c>
      <c r="D59" s="500"/>
      <c r="E59" s="501"/>
      <c r="F59" s="456"/>
    </row>
    <row r="60" spans="1:6" ht="15">
      <c r="A60" s="492"/>
      <c r="B60" s="73" t="s">
        <v>94</v>
      </c>
      <c r="C60" s="415">
        <v>53</v>
      </c>
      <c r="D60" s="500"/>
      <c r="E60" s="501"/>
      <c r="F60" s="456"/>
    </row>
    <row r="61" spans="1:6" ht="18" customHeight="1">
      <c r="A61" s="492"/>
      <c r="B61" s="73" t="s">
        <v>129</v>
      </c>
      <c r="C61" s="415">
        <v>54</v>
      </c>
      <c r="D61" s="500"/>
      <c r="E61" s="501"/>
      <c r="F61" s="456"/>
    </row>
    <row r="62" spans="1:6" s="414" customFormat="1" ht="15">
      <c r="A62" s="492"/>
      <c r="B62" s="73" t="s">
        <v>130</v>
      </c>
      <c r="C62" s="415">
        <v>55</v>
      </c>
      <c r="D62" s="499">
        <f>D58+D61</f>
        <v>0</v>
      </c>
      <c r="E62" s="498">
        <f>E58+E61</f>
        <v>0</v>
      </c>
      <c r="F62" s="457"/>
    </row>
    <row r="63" spans="1:6" ht="30" hidden="1">
      <c r="A63" s="492"/>
      <c r="B63" s="73" t="s">
        <v>131</v>
      </c>
      <c r="C63" s="415">
        <v>56</v>
      </c>
      <c r="D63" s="500"/>
      <c r="E63" s="501"/>
      <c r="F63" s="456"/>
    </row>
    <row r="64" spans="1:6" s="414" customFormat="1" ht="15" hidden="1">
      <c r="A64" s="492"/>
      <c r="B64" s="73" t="s">
        <v>132</v>
      </c>
      <c r="C64" s="415">
        <v>57</v>
      </c>
      <c r="D64" s="500">
        <f>D62+D63</f>
        <v>0</v>
      </c>
      <c r="E64" s="501">
        <f>E62+E63</f>
        <v>0</v>
      </c>
      <c r="F64" s="457"/>
    </row>
    <row r="65" spans="1:6" ht="30" hidden="1">
      <c r="A65" s="492"/>
      <c r="B65" s="73" t="s">
        <v>518</v>
      </c>
      <c r="C65" s="415">
        <v>58</v>
      </c>
      <c r="D65" s="500"/>
      <c r="E65" s="501"/>
      <c r="F65" s="456"/>
    </row>
    <row r="66" spans="1:6" ht="30" hidden="1">
      <c r="A66" s="492"/>
      <c r="B66" s="73" t="s">
        <v>133</v>
      </c>
      <c r="C66" s="415">
        <v>59</v>
      </c>
      <c r="D66" s="500"/>
      <c r="E66" s="501"/>
      <c r="F66" s="456"/>
    </row>
    <row r="67" spans="1:6" s="414" customFormat="1" ht="15" hidden="1">
      <c r="A67" s="492"/>
      <c r="B67" s="73" t="s">
        <v>134</v>
      </c>
      <c r="C67" s="415">
        <v>60</v>
      </c>
      <c r="D67" s="500">
        <f>D65+D66</f>
        <v>0</v>
      </c>
      <c r="E67" s="501">
        <f>E65+E66</f>
        <v>0</v>
      </c>
      <c r="F67" s="456"/>
    </row>
    <row r="68" spans="1:6" ht="30" hidden="1">
      <c r="A68" s="492"/>
      <c r="B68" s="73" t="s">
        <v>135</v>
      </c>
      <c r="C68" s="415">
        <v>61</v>
      </c>
      <c r="D68" s="500"/>
      <c r="E68" s="501"/>
      <c r="F68" s="456"/>
    </row>
    <row r="69" spans="1:6" ht="30" hidden="1">
      <c r="A69" s="492"/>
      <c r="B69" s="73" t="s">
        <v>496</v>
      </c>
      <c r="C69" s="415">
        <v>62</v>
      </c>
      <c r="D69" s="500"/>
      <c r="E69" s="501"/>
      <c r="F69" s="464"/>
    </row>
    <row r="70" spans="1:6" ht="30" hidden="1">
      <c r="A70" s="492"/>
      <c r="B70" s="73" t="s">
        <v>519</v>
      </c>
      <c r="C70" s="415">
        <v>63</v>
      </c>
      <c r="D70" s="500"/>
      <c r="E70" s="501"/>
      <c r="F70" s="456"/>
    </row>
    <row r="71" spans="1:6" ht="30" hidden="1">
      <c r="A71" s="492"/>
      <c r="B71" s="73" t="s">
        <v>520</v>
      </c>
      <c r="C71" s="415">
        <v>64</v>
      </c>
      <c r="D71" s="500"/>
      <c r="E71" s="501"/>
      <c r="F71" s="456"/>
    </row>
    <row r="72" spans="1:6" s="414" customFormat="1" ht="30" hidden="1">
      <c r="A72" s="492"/>
      <c r="B72" s="73" t="s">
        <v>136</v>
      </c>
      <c r="C72" s="415">
        <v>65</v>
      </c>
      <c r="D72" s="500">
        <f>D70+D71</f>
        <v>0</v>
      </c>
      <c r="E72" s="501">
        <f>E70+E71</f>
        <v>0</v>
      </c>
      <c r="F72" s="456"/>
    </row>
    <row r="73" spans="1:6" ht="30" hidden="1">
      <c r="A73" s="490"/>
      <c r="B73" s="73" t="s">
        <v>137</v>
      </c>
      <c r="C73" s="415">
        <v>66</v>
      </c>
      <c r="D73" s="500"/>
      <c r="E73" s="501"/>
      <c r="F73" s="456"/>
    </row>
    <row r="74" spans="1:6" ht="30" hidden="1">
      <c r="A74" s="490"/>
      <c r="B74" s="73" t="s">
        <v>138</v>
      </c>
      <c r="C74" s="415">
        <v>67</v>
      </c>
      <c r="D74" s="500"/>
      <c r="E74" s="501"/>
      <c r="F74" s="456"/>
    </row>
    <row r="75" spans="1:6" s="414" customFormat="1" ht="15" hidden="1">
      <c r="A75" s="490"/>
      <c r="B75" s="73" t="s">
        <v>139</v>
      </c>
      <c r="C75" s="415">
        <v>68</v>
      </c>
      <c r="D75" s="500">
        <f>D73+D74</f>
        <v>0</v>
      </c>
      <c r="E75" s="501">
        <f>E73+E74</f>
        <v>0</v>
      </c>
      <c r="F75" s="456"/>
    </row>
    <row r="76" spans="1:6" ht="15" hidden="1">
      <c r="A76" s="490"/>
      <c r="B76" s="73" t="s">
        <v>521</v>
      </c>
      <c r="C76" s="412">
        <v>75</v>
      </c>
      <c r="D76" s="499"/>
      <c r="E76" s="498"/>
      <c r="F76" s="454" t="s">
        <v>331</v>
      </c>
    </row>
    <row r="77" spans="1:6" ht="30" hidden="1">
      <c r="A77" s="492"/>
      <c r="B77" s="73" t="s">
        <v>522</v>
      </c>
      <c r="C77" s="415">
        <v>76</v>
      </c>
      <c r="D77" s="500"/>
      <c r="E77" s="501"/>
      <c r="F77" s="465" t="e">
        <f>'[4]ANEXA 40 a '!F78</f>
        <v>#REF!</v>
      </c>
    </row>
    <row r="78" spans="1:6" s="414" customFormat="1" ht="15" hidden="1">
      <c r="A78" s="492"/>
      <c r="B78" s="73" t="s">
        <v>140</v>
      </c>
      <c r="C78" s="415">
        <v>77</v>
      </c>
      <c r="D78" s="500">
        <f>D77</f>
        <v>0</v>
      </c>
      <c r="E78" s="501">
        <f>E77</f>
        <v>0</v>
      </c>
      <c r="F78" s="456"/>
    </row>
    <row r="79" spans="1:6" ht="15" hidden="1">
      <c r="A79" s="487" t="s">
        <v>141</v>
      </c>
      <c r="B79" s="73" t="s">
        <v>142</v>
      </c>
      <c r="C79" s="84">
        <v>80</v>
      </c>
      <c r="D79" s="499"/>
      <c r="E79" s="498"/>
      <c r="F79" s="454" t="s">
        <v>352</v>
      </c>
    </row>
    <row r="80" spans="1:6" ht="15" hidden="1">
      <c r="A80" s="490"/>
      <c r="B80" s="73" t="s">
        <v>143</v>
      </c>
      <c r="C80" s="84">
        <v>81</v>
      </c>
      <c r="D80" s="499"/>
      <c r="E80" s="498"/>
      <c r="F80" s="454" t="s">
        <v>352</v>
      </c>
    </row>
    <row r="81" spans="1:6" ht="30" hidden="1">
      <c r="A81" s="492"/>
      <c r="B81" s="73" t="s">
        <v>144</v>
      </c>
      <c r="C81" s="415">
        <v>82</v>
      </c>
      <c r="D81" s="500"/>
      <c r="E81" s="501"/>
      <c r="F81" s="456"/>
    </row>
    <row r="82" spans="1:6" ht="30" hidden="1">
      <c r="A82" s="492"/>
      <c r="B82" s="73" t="s">
        <v>145</v>
      </c>
      <c r="C82" s="415">
        <v>83</v>
      </c>
      <c r="D82" s="500"/>
      <c r="E82" s="501"/>
      <c r="F82" s="456"/>
    </row>
    <row r="83" spans="1:6" s="414" customFormat="1" ht="15" hidden="1">
      <c r="A83" s="492"/>
      <c r="B83" s="73" t="s">
        <v>146</v>
      </c>
      <c r="C83" s="415">
        <v>84</v>
      </c>
      <c r="D83" s="500">
        <f>D81+D82</f>
        <v>0</v>
      </c>
      <c r="E83" s="501">
        <f>E81+E82</f>
        <v>0</v>
      </c>
      <c r="F83" s="456"/>
    </row>
    <row r="84" spans="1:6" ht="30" hidden="1">
      <c r="A84" s="492"/>
      <c r="B84" s="73" t="s">
        <v>147</v>
      </c>
      <c r="C84" s="415">
        <v>85</v>
      </c>
      <c r="D84" s="500"/>
      <c r="E84" s="501"/>
      <c r="F84" s="456"/>
    </row>
    <row r="85" spans="1:6" ht="15" hidden="1">
      <c r="A85" s="492"/>
      <c r="B85" s="73" t="s">
        <v>148</v>
      </c>
      <c r="C85" s="415">
        <v>86</v>
      </c>
      <c r="D85" s="500"/>
      <c r="E85" s="501"/>
      <c r="F85" s="456"/>
    </row>
    <row r="86" spans="1:6" ht="15" hidden="1">
      <c r="A86" s="487" t="s">
        <v>333</v>
      </c>
      <c r="B86" s="73" t="s">
        <v>149</v>
      </c>
      <c r="C86" s="412">
        <v>95</v>
      </c>
      <c r="D86" s="500" t="s">
        <v>352</v>
      </c>
      <c r="E86" s="501" t="s">
        <v>352</v>
      </c>
      <c r="F86" s="454" t="s">
        <v>352</v>
      </c>
    </row>
    <row r="87" spans="1:6" ht="15" hidden="1">
      <c r="A87" s="490"/>
      <c r="B87" s="73" t="s">
        <v>150</v>
      </c>
      <c r="C87" s="84">
        <v>96</v>
      </c>
      <c r="D87" s="500" t="s">
        <v>352</v>
      </c>
      <c r="E87" s="501" t="s">
        <v>352</v>
      </c>
      <c r="F87" s="454" t="s">
        <v>352</v>
      </c>
    </row>
    <row r="88" spans="1:6" ht="30" hidden="1">
      <c r="A88" s="491" t="s">
        <v>151</v>
      </c>
      <c r="B88" s="73" t="s">
        <v>152</v>
      </c>
      <c r="C88" s="84">
        <v>97</v>
      </c>
      <c r="D88" s="500" t="s">
        <v>352</v>
      </c>
      <c r="E88" s="501" t="s">
        <v>352</v>
      </c>
      <c r="F88" s="454" t="s">
        <v>352</v>
      </c>
    </row>
    <row r="89" spans="1:6" ht="42.75" hidden="1">
      <c r="A89" s="492"/>
      <c r="B89" s="91" t="s">
        <v>153</v>
      </c>
      <c r="C89" s="415">
        <v>98</v>
      </c>
      <c r="D89" s="500">
        <f>D90+D91+D92+D93</f>
        <v>0</v>
      </c>
      <c r="E89" s="501">
        <f>E90+E91+E92+E93</f>
        <v>0</v>
      </c>
      <c r="F89" s="456"/>
    </row>
    <row r="90" spans="1:6" ht="15" hidden="1">
      <c r="A90" s="490"/>
      <c r="B90" s="73" t="s">
        <v>523</v>
      </c>
      <c r="C90" s="415">
        <v>99</v>
      </c>
      <c r="D90" s="500"/>
      <c r="E90" s="501"/>
      <c r="F90" s="456"/>
    </row>
    <row r="91" spans="1:6" ht="15" hidden="1">
      <c r="A91" s="490"/>
      <c r="B91" s="73" t="s">
        <v>524</v>
      </c>
      <c r="C91" s="415">
        <v>100</v>
      </c>
      <c r="D91" s="500"/>
      <c r="E91" s="501"/>
      <c r="F91" s="456"/>
    </row>
    <row r="92" spans="1:6" ht="45" hidden="1">
      <c r="A92" s="490"/>
      <c r="B92" s="73" t="s">
        <v>525</v>
      </c>
      <c r="C92" s="415">
        <v>101</v>
      </c>
      <c r="D92" s="500"/>
      <c r="E92" s="501"/>
      <c r="F92" s="456"/>
    </row>
    <row r="93" spans="1:6" ht="45" hidden="1">
      <c r="A93" s="490"/>
      <c r="B93" s="73" t="s">
        <v>526</v>
      </c>
      <c r="C93" s="415">
        <v>102</v>
      </c>
      <c r="D93" s="500"/>
      <c r="E93" s="501"/>
      <c r="F93" s="456"/>
    </row>
    <row r="94" spans="1:6" s="414" customFormat="1" ht="15" hidden="1">
      <c r="A94" s="487" t="s">
        <v>454</v>
      </c>
      <c r="B94" s="73" t="s">
        <v>527</v>
      </c>
      <c r="C94" s="415">
        <v>103</v>
      </c>
      <c r="D94" s="500">
        <f>D89</f>
        <v>0</v>
      </c>
      <c r="E94" s="501">
        <f>E89</f>
        <v>0</v>
      </c>
      <c r="F94" s="456"/>
    </row>
    <row r="95" spans="1:6" ht="30" hidden="1">
      <c r="A95" s="491" t="s">
        <v>154</v>
      </c>
      <c r="B95" s="73" t="s">
        <v>155</v>
      </c>
      <c r="C95" s="84">
        <v>110</v>
      </c>
      <c r="D95" s="499" t="s">
        <v>352</v>
      </c>
      <c r="E95" s="498" t="s">
        <v>352</v>
      </c>
      <c r="F95" s="466" t="s">
        <v>156</v>
      </c>
    </row>
    <row r="96" spans="1:6" ht="45" hidden="1">
      <c r="A96" s="492"/>
      <c r="B96" s="73" t="s">
        <v>157</v>
      </c>
      <c r="C96" s="415">
        <v>111</v>
      </c>
      <c r="D96" s="500">
        <f>D97+D98+D99+D100</f>
        <v>0</v>
      </c>
      <c r="E96" s="501">
        <f>E97+E98+E99+E100</f>
        <v>0</v>
      </c>
      <c r="F96" s="456"/>
    </row>
    <row r="97" spans="1:6" ht="15" hidden="1">
      <c r="A97" s="490"/>
      <c r="B97" s="73" t="s">
        <v>528</v>
      </c>
      <c r="C97" s="415">
        <v>112</v>
      </c>
      <c r="D97" s="500"/>
      <c r="E97" s="501"/>
      <c r="F97" s="456"/>
    </row>
    <row r="98" spans="1:6" ht="15" hidden="1">
      <c r="A98" s="490"/>
      <c r="B98" s="73" t="s">
        <v>529</v>
      </c>
      <c r="C98" s="415">
        <v>113</v>
      </c>
      <c r="D98" s="500"/>
      <c r="E98" s="501"/>
      <c r="F98" s="456"/>
    </row>
    <row r="99" spans="1:6" ht="45" hidden="1">
      <c r="A99" s="490"/>
      <c r="B99" s="73" t="s">
        <v>530</v>
      </c>
      <c r="C99" s="415">
        <v>114</v>
      </c>
      <c r="D99" s="500"/>
      <c r="E99" s="501"/>
      <c r="F99" s="456"/>
    </row>
    <row r="100" spans="1:6" ht="45" hidden="1">
      <c r="A100" s="490"/>
      <c r="B100" s="73" t="s">
        <v>526</v>
      </c>
      <c r="C100" s="415">
        <v>115</v>
      </c>
      <c r="D100" s="500"/>
      <c r="E100" s="501"/>
      <c r="F100" s="456"/>
    </row>
    <row r="101" spans="1:6" ht="45" hidden="1">
      <c r="A101" s="492"/>
      <c r="B101" s="73" t="s">
        <v>158</v>
      </c>
      <c r="C101" s="415">
        <v>116</v>
      </c>
      <c r="D101" s="500">
        <f>D102+D103+D104+D105+D106</f>
        <v>0</v>
      </c>
      <c r="E101" s="501">
        <f>E102+E103+E104+E105+E106</f>
        <v>0</v>
      </c>
      <c r="F101" s="456"/>
    </row>
    <row r="102" spans="1:6" ht="15" hidden="1">
      <c r="A102" s="490"/>
      <c r="B102" s="73" t="s">
        <v>528</v>
      </c>
      <c r="C102" s="415">
        <v>117</v>
      </c>
      <c r="D102" s="500"/>
      <c r="E102" s="501"/>
      <c r="F102" s="456"/>
    </row>
    <row r="103" spans="1:6" ht="15" hidden="1">
      <c r="A103" s="490"/>
      <c r="B103" s="73" t="s">
        <v>531</v>
      </c>
      <c r="C103" s="415">
        <f>C102+1</f>
        <v>118</v>
      </c>
      <c r="D103" s="500"/>
      <c r="E103" s="501"/>
      <c r="F103" s="456"/>
    </row>
    <row r="104" spans="1:6" ht="45" hidden="1">
      <c r="A104" s="490"/>
      <c r="B104" s="73" t="s">
        <v>530</v>
      </c>
      <c r="C104" s="415">
        <f>C103+1</f>
        <v>119</v>
      </c>
      <c r="D104" s="500"/>
      <c r="E104" s="501"/>
      <c r="F104" s="456"/>
    </row>
    <row r="105" spans="1:6" ht="45" hidden="1">
      <c r="A105" s="490"/>
      <c r="B105" s="73" t="s">
        <v>526</v>
      </c>
      <c r="C105" s="415">
        <f>C104+1</f>
        <v>120</v>
      </c>
      <c r="D105" s="500"/>
      <c r="E105" s="501"/>
      <c r="F105" s="456"/>
    </row>
    <row r="106" spans="1:6" ht="15" hidden="1">
      <c r="A106" s="490"/>
      <c r="B106" s="73" t="s">
        <v>532</v>
      </c>
      <c r="C106" s="415">
        <f>C105+1</f>
        <v>121</v>
      </c>
      <c r="D106" s="500"/>
      <c r="E106" s="501"/>
      <c r="F106" s="456"/>
    </row>
    <row r="107" spans="1:6" s="414" customFormat="1" ht="15" hidden="1">
      <c r="A107" s="487" t="s">
        <v>454</v>
      </c>
      <c r="B107" s="73" t="s">
        <v>533</v>
      </c>
      <c r="C107" s="415">
        <f>C106+1</f>
        <v>122</v>
      </c>
      <c r="D107" s="500">
        <f>D96+D101</f>
        <v>0</v>
      </c>
      <c r="E107" s="501">
        <f>E96+E101</f>
        <v>0</v>
      </c>
      <c r="F107" s="456"/>
    </row>
    <row r="108" spans="1:6" ht="15" hidden="1">
      <c r="A108" s="487" t="s">
        <v>376</v>
      </c>
      <c r="B108" s="73" t="s">
        <v>159</v>
      </c>
      <c r="C108" s="412">
        <v>130</v>
      </c>
      <c r="D108" s="499" t="s">
        <v>352</v>
      </c>
      <c r="E108" s="498" t="s">
        <v>352</v>
      </c>
      <c r="F108" s="454" t="s">
        <v>156</v>
      </c>
    </row>
    <row r="109" spans="1:6" ht="15" hidden="1">
      <c r="A109" s="487" t="s">
        <v>160</v>
      </c>
      <c r="B109" s="73" t="s">
        <v>161</v>
      </c>
      <c r="C109" s="412">
        <v>131</v>
      </c>
      <c r="D109" s="499" t="s">
        <v>352</v>
      </c>
      <c r="E109" s="498" t="s">
        <v>352</v>
      </c>
      <c r="F109" s="454" t="s">
        <v>156</v>
      </c>
    </row>
    <row r="110" spans="1:6" ht="30" hidden="1">
      <c r="A110" s="490"/>
      <c r="B110" s="73" t="s">
        <v>985</v>
      </c>
      <c r="C110" s="415">
        <v>132</v>
      </c>
      <c r="D110" s="500">
        <f>D111+D115</f>
        <v>0</v>
      </c>
      <c r="E110" s="501">
        <f>E111+E115</f>
        <v>0</v>
      </c>
      <c r="F110" s="458" t="s">
        <v>162</v>
      </c>
    </row>
    <row r="111" spans="1:6" s="414" customFormat="1" ht="15" hidden="1">
      <c r="A111" s="490"/>
      <c r="B111" s="73" t="s">
        <v>163</v>
      </c>
      <c r="C111" s="415">
        <v>133</v>
      </c>
      <c r="D111" s="500">
        <f>D112+D113+D114</f>
        <v>0</v>
      </c>
      <c r="E111" s="501">
        <f>E112+E113+E114</f>
        <v>0</v>
      </c>
      <c r="F111" s="461">
        <f>F112+F113+F114</f>
        <v>0</v>
      </c>
    </row>
    <row r="112" spans="1:6" ht="30" hidden="1">
      <c r="A112" s="490"/>
      <c r="B112" s="73" t="s">
        <v>534</v>
      </c>
      <c r="C112" s="415">
        <v>134</v>
      </c>
      <c r="D112" s="500"/>
      <c r="E112" s="501"/>
      <c r="F112" s="456"/>
    </row>
    <row r="113" spans="1:6" ht="30" hidden="1">
      <c r="A113" s="490"/>
      <c r="B113" s="73" t="s">
        <v>535</v>
      </c>
      <c r="C113" s="415">
        <v>135</v>
      </c>
      <c r="D113" s="500"/>
      <c r="E113" s="501"/>
      <c r="F113" s="456"/>
    </row>
    <row r="114" spans="1:6" ht="15" hidden="1">
      <c r="A114" s="490"/>
      <c r="B114" s="73" t="s">
        <v>536</v>
      </c>
      <c r="C114" s="415">
        <v>136</v>
      </c>
      <c r="D114" s="500"/>
      <c r="E114" s="501"/>
      <c r="F114" s="456"/>
    </row>
    <row r="115" spans="1:6" ht="15" hidden="1">
      <c r="A115" s="490"/>
      <c r="B115" s="73" t="s">
        <v>537</v>
      </c>
      <c r="C115" s="415">
        <f>C114+1</f>
        <v>137</v>
      </c>
      <c r="D115" s="500"/>
      <c r="E115" s="501"/>
      <c r="F115" s="456"/>
    </row>
    <row r="116" spans="1:6" ht="28.5" hidden="1">
      <c r="A116" s="490"/>
      <c r="B116" s="91" t="s">
        <v>794</v>
      </c>
      <c r="C116" s="92" t="s">
        <v>795</v>
      </c>
      <c r="D116" s="502" t="s">
        <v>156</v>
      </c>
      <c r="E116" s="501"/>
      <c r="F116" s="456"/>
    </row>
    <row r="117" spans="1:6" ht="30" hidden="1">
      <c r="A117" s="492"/>
      <c r="B117" s="73" t="s">
        <v>538</v>
      </c>
      <c r="C117" s="415">
        <f>C115+1</f>
        <v>138</v>
      </c>
      <c r="D117" s="500"/>
      <c r="E117" s="501"/>
      <c r="F117" s="456"/>
    </row>
    <row r="118" spans="1:6" ht="45" hidden="1">
      <c r="A118" s="492"/>
      <c r="B118" s="73" t="s">
        <v>539</v>
      </c>
      <c r="C118" s="415">
        <v>139</v>
      </c>
      <c r="D118" s="500">
        <f>D119+D123</f>
        <v>0</v>
      </c>
      <c r="E118" s="501">
        <f>E119+E123</f>
        <v>0</v>
      </c>
      <c r="F118" s="456"/>
    </row>
    <row r="119" spans="1:6" s="414" customFormat="1" ht="15" hidden="1">
      <c r="A119" s="492"/>
      <c r="B119" s="73" t="s">
        <v>164</v>
      </c>
      <c r="C119" s="415">
        <v>140</v>
      </c>
      <c r="D119" s="500">
        <f>D120+D121+D122</f>
        <v>0</v>
      </c>
      <c r="E119" s="501">
        <f>E120+E121+E122</f>
        <v>0</v>
      </c>
      <c r="F119" s="456"/>
    </row>
    <row r="120" spans="1:6" ht="30" hidden="1">
      <c r="A120" s="492"/>
      <c r="B120" s="73" t="s">
        <v>534</v>
      </c>
      <c r="C120" s="415">
        <v>141</v>
      </c>
      <c r="D120" s="500"/>
      <c r="E120" s="501"/>
      <c r="F120" s="456"/>
    </row>
    <row r="121" spans="1:6" ht="30" hidden="1">
      <c r="A121" s="492"/>
      <c r="B121" s="73" t="s">
        <v>535</v>
      </c>
      <c r="C121" s="415">
        <v>142</v>
      </c>
      <c r="D121" s="500"/>
      <c r="E121" s="501"/>
      <c r="F121" s="456"/>
    </row>
    <row r="122" spans="1:6" ht="15" hidden="1">
      <c r="A122" s="492"/>
      <c r="B122" s="73" t="s">
        <v>536</v>
      </c>
      <c r="C122" s="415">
        <v>143</v>
      </c>
      <c r="D122" s="500"/>
      <c r="E122" s="501"/>
      <c r="F122" s="456"/>
    </row>
    <row r="123" spans="1:6" ht="15" hidden="1">
      <c r="A123" s="492"/>
      <c r="B123" s="73" t="s">
        <v>540</v>
      </c>
      <c r="C123" s="415">
        <v>144</v>
      </c>
      <c r="D123" s="500"/>
      <c r="E123" s="501"/>
      <c r="F123" s="456"/>
    </row>
    <row r="124" spans="1:6" ht="45" hidden="1">
      <c r="A124" s="492"/>
      <c r="B124" s="73" t="s">
        <v>541</v>
      </c>
      <c r="C124" s="415">
        <v>145</v>
      </c>
      <c r="D124" s="500"/>
      <c r="E124" s="501"/>
      <c r="F124" s="456"/>
    </row>
    <row r="125" spans="1:6" s="414" customFormat="1" ht="15" hidden="1">
      <c r="A125" s="492"/>
      <c r="B125" s="73" t="s">
        <v>165</v>
      </c>
      <c r="C125" s="415">
        <v>146</v>
      </c>
      <c r="D125" s="500">
        <f>D126+D127+D128</f>
        <v>0</v>
      </c>
      <c r="E125" s="501">
        <f>E126+E127+E128</f>
        <v>0</v>
      </c>
      <c r="F125" s="461">
        <f>F126+F127+F128</f>
        <v>0</v>
      </c>
    </row>
    <row r="126" spans="1:6" ht="30" hidden="1">
      <c r="A126" s="492"/>
      <c r="B126" s="73" t="s">
        <v>534</v>
      </c>
      <c r="C126" s="415">
        <v>147</v>
      </c>
      <c r="D126" s="500"/>
      <c r="E126" s="501"/>
      <c r="F126" s="456"/>
    </row>
    <row r="127" spans="1:6" ht="30" hidden="1">
      <c r="A127" s="492"/>
      <c r="B127" s="73" t="s">
        <v>535</v>
      </c>
      <c r="C127" s="415">
        <v>148</v>
      </c>
      <c r="D127" s="500"/>
      <c r="E127" s="501"/>
      <c r="F127" s="456"/>
    </row>
    <row r="128" spans="1:6" ht="15" hidden="1">
      <c r="A128" s="492"/>
      <c r="B128" s="73" t="s">
        <v>536</v>
      </c>
      <c r="C128" s="415">
        <v>149</v>
      </c>
      <c r="D128" s="500"/>
      <c r="E128" s="501"/>
      <c r="F128" s="456"/>
    </row>
    <row r="129" spans="1:6" ht="15" hidden="1">
      <c r="A129" s="492"/>
      <c r="B129" s="73" t="s">
        <v>542</v>
      </c>
      <c r="C129" s="415">
        <v>150</v>
      </c>
      <c r="D129" s="500"/>
      <c r="E129" s="501"/>
      <c r="F129" s="456"/>
    </row>
    <row r="130" spans="1:6" s="417" customFormat="1" ht="15" hidden="1">
      <c r="A130" s="487" t="s">
        <v>454</v>
      </c>
      <c r="B130" s="73" t="s">
        <v>166</v>
      </c>
      <c r="C130" s="415">
        <v>151</v>
      </c>
      <c r="D130" s="500">
        <f>D110+D117+D118+D124+D155</f>
        <v>0</v>
      </c>
      <c r="E130" s="501">
        <f>E110+E117+E118+E124+E155</f>
        <v>0</v>
      </c>
      <c r="F130" s="454"/>
    </row>
    <row r="131" spans="1:6" ht="45" hidden="1">
      <c r="A131" s="492"/>
      <c r="B131" s="73" t="s">
        <v>986</v>
      </c>
      <c r="C131" s="415">
        <v>152</v>
      </c>
      <c r="D131" s="500"/>
      <c r="E131" s="501"/>
      <c r="F131" s="456"/>
    </row>
    <row r="132" spans="1:7" s="414" customFormat="1" ht="15" hidden="1">
      <c r="A132" s="492"/>
      <c r="B132" s="73" t="s">
        <v>167</v>
      </c>
      <c r="C132" s="415">
        <v>153</v>
      </c>
      <c r="D132" s="500">
        <f>D133+D134+D135</f>
        <v>0</v>
      </c>
      <c r="E132" s="501">
        <f>E133+E134+E135</f>
        <v>0</v>
      </c>
      <c r="F132" s="467">
        <f>F133+F134+F135</f>
        <v>0</v>
      </c>
      <c r="G132" s="82"/>
    </row>
    <row r="133" spans="1:6" ht="30" hidden="1">
      <c r="A133" s="492"/>
      <c r="B133" s="73" t="s">
        <v>534</v>
      </c>
      <c r="C133" s="415">
        <v>154</v>
      </c>
      <c r="D133" s="500"/>
      <c r="E133" s="501"/>
      <c r="F133" s="456"/>
    </row>
    <row r="134" spans="1:6" ht="30" hidden="1">
      <c r="A134" s="492"/>
      <c r="B134" s="73" t="s">
        <v>535</v>
      </c>
      <c r="C134" s="415">
        <v>155</v>
      </c>
      <c r="D134" s="500"/>
      <c r="E134" s="501"/>
      <c r="F134" s="456"/>
    </row>
    <row r="135" spans="1:6" ht="15" hidden="1">
      <c r="A135" s="492"/>
      <c r="B135" s="73" t="s">
        <v>536</v>
      </c>
      <c r="C135" s="415">
        <v>156</v>
      </c>
      <c r="D135" s="500"/>
      <c r="E135" s="501"/>
      <c r="F135" s="456"/>
    </row>
    <row r="136" spans="1:6" ht="15" hidden="1">
      <c r="A136" s="492"/>
      <c r="B136" s="73" t="s">
        <v>543</v>
      </c>
      <c r="C136" s="415">
        <v>157</v>
      </c>
      <c r="D136" s="500"/>
      <c r="E136" s="501"/>
      <c r="F136" s="456"/>
    </row>
    <row r="137" spans="1:6" ht="28.5" hidden="1">
      <c r="A137" s="492"/>
      <c r="B137" s="91" t="s">
        <v>794</v>
      </c>
      <c r="C137" s="92" t="s">
        <v>796</v>
      </c>
      <c r="D137" s="502" t="s">
        <v>156</v>
      </c>
      <c r="E137" s="501"/>
      <c r="F137" s="456"/>
    </row>
    <row r="138" spans="1:6" ht="45" hidden="1">
      <c r="A138" s="492"/>
      <c r="B138" s="73" t="s">
        <v>544</v>
      </c>
      <c r="C138" s="415">
        <v>158</v>
      </c>
      <c r="D138" s="500">
        <f>D139+D143</f>
        <v>0</v>
      </c>
      <c r="E138" s="501">
        <f>E139+E143</f>
        <v>0</v>
      </c>
      <c r="F138" s="456"/>
    </row>
    <row r="139" spans="1:6" s="414" customFormat="1" ht="15" hidden="1">
      <c r="A139" s="492"/>
      <c r="B139" s="73" t="s">
        <v>168</v>
      </c>
      <c r="C139" s="415">
        <v>159</v>
      </c>
      <c r="D139" s="500">
        <f>D140+D141+D142</f>
        <v>0</v>
      </c>
      <c r="E139" s="501">
        <f>E140+E141+E142</f>
        <v>0</v>
      </c>
      <c r="F139" s="456"/>
    </row>
    <row r="140" spans="1:6" ht="30" hidden="1">
      <c r="A140" s="492"/>
      <c r="B140" s="73" t="s">
        <v>534</v>
      </c>
      <c r="C140" s="415">
        <v>160</v>
      </c>
      <c r="D140" s="500"/>
      <c r="E140" s="501"/>
      <c r="F140" s="456"/>
    </row>
    <row r="141" spans="1:6" ht="30" hidden="1">
      <c r="A141" s="492"/>
      <c r="B141" s="73" t="s">
        <v>535</v>
      </c>
      <c r="C141" s="415">
        <v>161</v>
      </c>
      <c r="D141" s="500"/>
      <c r="E141" s="501"/>
      <c r="F141" s="456"/>
    </row>
    <row r="142" spans="1:6" ht="15" hidden="1">
      <c r="A142" s="492"/>
      <c r="B142" s="73" t="s">
        <v>536</v>
      </c>
      <c r="C142" s="415">
        <v>162</v>
      </c>
      <c r="D142" s="500"/>
      <c r="E142" s="501"/>
      <c r="F142" s="456"/>
    </row>
    <row r="143" spans="1:6" ht="15" hidden="1">
      <c r="A143" s="492"/>
      <c r="B143" s="73" t="s">
        <v>545</v>
      </c>
      <c r="C143" s="415">
        <v>163</v>
      </c>
      <c r="D143" s="500"/>
      <c r="E143" s="501"/>
      <c r="F143" s="456"/>
    </row>
    <row r="144" spans="1:6" ht="45" hidden="1">
      <c r="A144" s="492"/>
      <c r="B144" s="73" t="s">
        <v>546</v>
      </c>
      <c r="C144" s="415">
        <v>164</v>
      </c>
      <c r="D144" s="500">
        <f>D145+D149</f>
        <v>0</v>
      </c>
      <c r="E144" s="501">
        <f>E145+E149</f>
        <v>0</v>
      </c>
      <c r="F144" s="456"/>
    </row>
    <row r="145" spans="1:6" s="414" customFormat="1" ht="15" hidden="1">
      <c r="A145" s="492"/>
      <c r="B145" s="73" t="s">
        <v>169</v>
      </c>
      <c r="C145" s="415">
        <v>165</v>
      </c>
      <c r="D145" s="500">
        <f>D146+D147+D148</f>
        <v>0</v>
      </c>
      <c r="E145" s="501">
        <f>E146+E147+E148</f>
        <v>0</v>
      </c>
      <c r="F145" s="456"/>
    </row>
    <row r="146" spans="1:6" ht="30" hidden="1">
      <c r="A146" s="492"/>
      <c r="B146" s="73" t="s">
        <v>534</v>
      </c>
      <c r="C146" s="415">
        <v>166</v>
      </c>
      <c r="D146" s="500"/>
      <c r="E146" s="501"/>
      <c r="F146" s="456"/>
    </row>
    <row r="147" spans="1:6" ht="30" hidden="1">
      <c r="A147" s="492"/>
      <c r="B147" s="73" t="s">
        <v>535</v>
      </c>
      <c r="C147" s="415">
        <v>167</v>
      </c>
      <c r="D147" s="500"/>
      <c r="E147" s="501"/>
      <c r="F147" s="456"/>
    </row>
    <row r="148" spans="1:6" ht="15" hidden="1">
      <c r="A148" s="492"/>
      <c r="B148" s="73" t="s">
        <v>536</v>
      </c>
      <c r="C148" s="415">
        <v>168</v>
      </c>
      <c r="D148" s="500"/>
      <c r="E148" s="501"/>
      <c r="F148" s="456"/>
    </row>
    <row r="149" spans="1:6" ht="15" hidden="1">
      <c r="A149" s="492"/>
      <c r="B149" s="73" t="s">
        <v>547</v>
      </c>
      <c r="C149" s="415">
        <v>169</v>
      </c>
      <c r="D149" s="500"/>
      <c r="E149" s="501"/>
      <c r="F149" s="456"/>
    </row>
    <row r="150" spans="1:6" s="414" customFormat="1" ht="15" hidden="1">
      <c r="A150" s="492"/>
      <c r="B150" s="73" t="s">
        <v>1092</v>
      </c>
      <c r="C150" s="415">
        <v>170</v>
      </c>
      <c r="D150" s="500">
        <f>D131+D138+D144+D157</f>
        <v>0</v>
      </c>
      <c r="E150" s="501">
        <f>E131+E138+E144+E157</f>
        <v>0</v>
      </c>
      <c r="F150" s="456"/>
    </row>
    <row r="151" spans="1:6" s="414" customFormat="1" ht="15" hidden="1">
      <c r="A151" s="490" t="s">
        <v>454</v>
      </c>
      <c r="B151" s="73" t="s">
        <v>548</v>
      </c>
      <c r="C151" s="415">
        <v>171</v>
      </c>
      <c r="D151" s="500">
        <f>D130+D150</f>
        <v>0</v>
      </c>
      <c r="E151" s="501">
        <f>E130+E150</f>
        <v>0</v>
      </c>
      <c r="F151" s="456"/>
    </row>
    <row r="152" spans="1:6" ht="30" hidden="1">
      <c r="A152" s="490"/>
      <c r="B152" s="73" t="s">
        <v>170</v>
      </c>
      <c r="C152" s="415">
        <v>172</v>
      </c>
      <c r="D152" s="500"/>
      <c r="E152" s="501"/>
      <c r="F152" s="456"/>
    </row>
    <row r="153" spans="1:6" ht="45" hidden="1">
      <c r="A153" s="490"/>
      <c r="B153" s="73" t="s">
        <v>171</v>
      </c>
      <c r="C153" s="415">
        <v>173</v>
      </c>
      <c r="D153" s="500"/>
      <c r="E153" s="501"/>
      <c r="F153" s="456"/>
    </row>
    <row r="154" spans="1:6" s="414" customFormat="1" ht="15" hidden="1">
      <c r="A154" s="490"/>
      <c r="B154" s="73" t="s">
        <v>172</v>
      </c>
      <c r="C154" s="415">
        <v>174</v>
      </c>
      <c r="D154" s="500">
        <f>D152+D153</f>
        <v>0</v>
      </c>
      <c r="E154" s="501">
        <f>E152+E153</f>
        <v>0</v>
      </c>
      <c r="F154" s="456"/>
    </row>
    <row r="155" spans="1:6" ht="45" hidden="1">
      <c r="A155" s="490"/>
      <c r="B155" s="73" t="s">
        <v>549</v>
      </c>
      <c r="C155" s="415">
        <v>175</v>
      </c>
      <c r="D155" s="500"/>
      <c r="E155" s="501"/>
      <c r="F155" s="468" t="s">
        <v>173</v>
      </c>
    </row>
    <row r="156" spans="1:6" ht="30" hidden="1">
      <c r="A156" s="490"/>
      <c r="B156" s="73" t="s">
        <v>550</v>
      </c>
      <c r="C156" s="415">
        <v>176</v>
      </c>
      <c r="D156" s="500"/>
      <c r="E156" s="501"/>
      <c r="F156" s="469"/>
    </row>
    <row r="157" spans="1:6" ht="30" hidden="1">
      <c r="A157" s="490"/>
      <c r="B157" s="73" t="s">
        <v>551</v>
      </c>
      <c r="C157" s="415">
        <v>177</v>
      </c>
      <c r="D157" s="500"/>
      <c r="E157" s="501"/>
      <c r="F157" s="468" t="s">
        <v>173</v>
      </c>
    </row>
    <row r="158" spans="1:6" ht="30" hidden="1">
      <c r="A158" s="490"/>
      <c r="B158" s="73" t="s">
        <v>552</v>
      </c>
      <c r="C158" s="415">
        <v>178</v>
      </c>
      <c r="D158" s="500"/>
      <c r="E158" s="501"/>
      <c r="F158" s="469"/>
    </row>
    <row r="159" spans="1:6" ht="15" hidden="1">
      <c r="A159" s="487" t="s">
        <v>174</v>
      </c>
      <c r="B159" s="73" t="s">
        <v>175</v>
      </c>
      <c r="C159" s="84">
        <v>185</v>
      </c>
      <c r="D159" s="499" t="s">
        <v>352</v>
      </c>
      <c r="E159" s="498" t="s">
        <v>352</v>
      </c>
      <c r="F159" s="470" t="s">
        <v>331</v>
      </c>
    </row>
    <row r="160" spans="1:6" ht="30" hidden="1">
      <c r="A160" s="490"/>
      <c r="B160" s="73" t="s">
        <v>987</v>
      </c>
      <c r="C160" s="415">
        <v>186</v>
      </c>
      <c r="D160" s="500">
        <f>D161+D165</f>
        <v>0</v>
      </c>
      <c r="E160" s="501">
        <f>E161+E165</f>
        <v>0</v>
      </c>
      <c r="F160" s="456"/>
    </row>
    <row r="161" spans="1:6" s="414" customFormat="1" ht="15" hidden="1">
      <c r="A161" s="490"/>
      <c r="B161" s="73" t="s">
        <v>176</v>
      </c>
      <c r="C161" s="415">
        <v>187</v>
      </c>
      <c r="D161" s="500">
        <f>D162+D163+D164</f>
        <v>0</v>
      </c>
      <c r="E161" s="501">
        <f>E162+E163+E164</f>
        <v>0</v>
      </c>
      <c r="F161" s="456"/>
    </row>
    <row r="162" spans="1:6" ht="30" hidden="1">
      <c r="A162" s="490"/>
      <c r="B162" s="73" t="s">
        <v>534</v>
      </c>
      <c r="C162" s="415">
        <v>188</v>
      </c>
      <c r="D162" s="500"/>
      <c r="E162" s="501"/>
      <c r="F162" s="456"/>
    </row>
    <row r="163" spans="1:6" ht="30" hidden="1">
      <c r="A163" s="490"/>
      <c r="B163" s="73" t="s">
        <v>535</v>
      </c>
      <c r="C163" s="415">
        <v>189</v>
      </c>
      <c r="D163" s="500"/>
      <c r="E163" s="501"/>
      <c r="F163" s="456"/>
    </row>
    <row r="164" spans="1:6" ht="15" hidden="1">
      <c r="A164" s="490"/>
      <c r="B164" s="73" t="s">
        <v>536</v>
      </c>
      <c r="C164" s="415">
        <v>190</v>
      </c>
      <c r="D164" s="500"/>
      <c r="E164" s="501"/>
      <c r="F164" s="456"/>
    </row>
    <row r="165" spans="1:6" ht="15" hidden="1">
      <c r="A165" s="490"/>
      <c r="B165" s="73" t="s">
        <v>553</v>
      </c>
      <c r="C165" s="415">
        <v>191</v>
      </c>
      <c r="D165" s="500"/>
      <c r="E165" s="501"/>
      <c r="F165" s="456"/>
    </row>
    <row r="166" spans="1:6" ht="28.5" hidden="1">
      <c r="A166" s="490"/>
      <c r="B166" s="91" t="s">
        <v>794</v>
      </c>
      <c r="C166" s="92" t="s">
        <v>797</v>
      </c>
      <c r="D166" s="502" t="s">
        <v>156</v>
      </c>
      <c r="E166" s="501"/>
      <c r="F166" s="456"/>
    </row>
    <row r="167" spans="1:6" s="414" customFormat="1" ht="30" hidden="1">
      <c r="A167" s="492"/>
      <c r="B167" s="73" t="s">
        <v>177</v>
      </c>
      <c r="C167" s="415">
        <v>192</v>
      </c>
      <c r="D167" s="500">
        <f>D168+D172</f>
        <v>0</v>
      </c>
      <c r="E167" s="501">
        <f>E168+E172</f>
        <v>0</v>
      </c>
      <c r="F167" s="457"/>
    </row>
    <row r="168" spans="1:6" s="414" customFormat="1" ht="15" hidden="1">
      <c r="A168" s="492"/>
      <c r="B168" s="73" t="s">
        <v>178</v>
      </c>
      <c r="C168" s="415">
        <v>193</v>
      </c>
      <c r="D168" s="500">
        <f>D169+D170+D171</f>
        <v>0</v>
      </c>
      <c r="E168" s="501">
        <f>E169+E170+E171</f>
        <v>0</v>
      </c>
      <c r="F168" s="456"/>
    </row>
    <row r="169" spans="1:6" ht="30" hidden="1">
      <c r="A169" s="492"/>
      <c r="B169" s="73" t="s">
        <v>534</v>
      </c>
      <c r="C169" s="415">
        <v>194</v>
      </c>
      <c r="D169" s="500"/>
      <c r="E169" s="501"/>
      <c r="F169" s="456"/>
    </row>
    <row r="170" spans="1:6" ht="30" hidden="1">
      <c r="A170" s="492"/>
      <c r="B170" s="73" t="s">
        <v>554</v>
      </c>
      <c r="C170" s="415">
        <v>195</v>
      </c>
      <c r="D170" s="500"/>
      <c r="E170" s="501"/>
      <c r="F170" s="456"/>
    </row>
    <row r="171" spans="1:6" ht="15" hidden="1">
      <c r="A171" s="492"/>
      <c r="B171" s="73" t="s">
        <v>536</v>
      </c>
      <c r="C171" s="415">
        <v>196</v>
      </c>
      <c r="D171" s="500"/>
      <c r="E171" s="501"/>
      <c r="F171" s="456"/>
    </row>
    <row r="172" spans="1:6" ht="15" hidden="1">
      <c r="A172" s="492"/>
      <c r="B172" s="73" t="s">
        <v>553</v>
      </c>
      <c r="C172" s="415">
        <v>197</v>
      </c>
      <c r="D172" s="500"/>
      <c r="E172" s="501"/>
      <c r="F172" s="456"/>
    </row>
    <row r="173" spans="1:6" ht="45" hidden="1">
      <c r="A173" s="490"/>
      <c r="B173" s="73" t="s">
        <v>179</v>
      </c>
      <c r="C173" s="415">
        <v>198</v>
      </c>
      <c r="D173" s="500"/>
      <c r="E173" s="501"/>
      <c r="F173" s="456"/>
    </row>
    <row r="174" spans="1:6" s="414" customFormat="1" ht="15" hidden="1">
      <c r="A174" s="490"/>
      <c r="B174" s="73" t="s">
        <v>555</v>
      </c>
      <c r="C174" s="415">
        <v>199</v>
      </c>
      <c r="D174" s="500">
        <f>D175+D176+D177</f>
        <v>0</v>
      </c>
      <c r="E174" s="501">
        <f>E175+E176+E177</f>
        <v>0</v>
      </c>
      <c r="F174" s="456"/>
    </row>
    <row r="175" spans="1:6" ht="30" hidden="1">
      <c r="A175" s="490"/>
      <c r="B175" s="73" t="s">
        <v>534</v>
      </c>
      <c r="C175" s="415">
        <v>200</v>
      </c>
      <c r="D175" s="500"/>
      <c r="E175" s="501"/>
      <c r="F175" s="456"/>
    </row>
    <row r="176" spans="1:6" ht="30" hidden="1">
      <c r="A176" s="490"/>
      <c r="B176" s="73" t="s">
        <v>535</v>
      </c>
      <c r="C176" s="415">
        <v>201</v>
      </c>
      <c r="D176" s="500"/>
      <c r="E176" s="501"/>
      <c r="F176" s="456"/>
    </row>
    <row r="177" spans="1:6" ht="15" hidden="1">
      <c r="A177" s="490"/>
      <c r="B177" s="73" t="s">
        <v>536</v>
      </c>
      <c r="C177" s="415">
        <v>202</v>
      </c>
      <c r="D177" s="500"/>
      <c r="E177" s="501"/>
      <c r="F177" s="456"/>
    </row>
    <row r="178" spans="1:6" ht="15" hidden="1">
      <c r="A178" s="490"/>
      <c r="B178" s="73" t="s">
        <v>553</v>
      </c>
      <c r="C178" s="415">
        <v>203</v>
      </c>
      <c r="D178" s="500"/>
      <c r="E178" s="501"/>
      <c r="F178" s="456"/>
    </row>
    <row r="179" spans="1:6" s="414" customFormat="1" ht="30" hidden="1">
      <c r="A179" s="490"/>
      <c r="B179" s="73" t="s">
        <v>180</v>
      </c>
      <c r="C179" s="415">
        <v>204</v>
      </c>
      <c r="D179" s="500">
        <f>D180+D184</f>
        <v>0</v>
      </c>
      <c r="E179" s="501">
        <f>E180+E184</f>
        <v>0</v>
      </c>
      <c r="F179" s="471" t="s">
        <v>181</v>
      </c>
    </row>
    <row r="180" spans="1:6" s="414" customFormat="1" ht="15" hidden="1">
      <c r="A180" s="490"/>
      <c r="B180" s="73" t="s">
        <v>556</v>
      </c>
      <c r="C180" s="415">
        <v>205</v>
      </c>
      <c r="D180" s="500">
        <f>D181+D182+D183</f>
        <v>0</v>
      </c>
      <c r="E180" s="501">
        <f>E181+E182+E183</f>
        <v>0</v>
      </c>
      <c r="F180" s="456"/>
    </row>
    <row r="181" spans="1:6" ht="30" hidden="1">
      <c r="A181" s="490"/>
      <c r="B181" s="73" t="s">
        <v>534</v>
      </c>
      <c r="C181" s="415">
        <v>206</v>
      </c>
      <c r="D181" s="500"/>
      <c r="E181" s="501"/>
      <c r="F181" s="456"/>
    </row>
    <row r="182" spans="1:6" ht="30" hidden="1">
      <c r="A182" s="490"/>
      <c r="B182" s="73" t="s">
        <v>535</v>
      </c>
      <c r="C182" s="415">
        <v>207</v>
      </c>
      <c r="D182" s="500"/>
      <c r="E182" s="501"/>
      <c r="F182" s="456"/>
    </row>
    <row r="183" spans="1:6" ht="15" hidden="1">
      <c r="A183" s="490"/>
      <c r="B183" s="73" t="s">
        <v>536</v>
      </c>
      <c r="C183" s="415">
        <v>208</v>
      </c>
      <c r="D183" s="500"/>
      <c r="E183" s="501"/>
      <c r="F183" s="456"/>
    </row>
    <row r="184" spans="1:6" ht="15" hidden="1">
      <c r="A184" s="490"/>
      <c r="B184" s="73" t="s">
        <v>553</v>
      </c>
      <c r="C184" s="415">
        <v>209</v>
      </c>
      <c r="D184" s="500"/>
      <c r="E184" s="501"/>
      <c r="F184" s="456"/>
    </row>
    <row r="185" spans="1:6" s="414" customFormat="1" ht="15" hidden="1">
      <c r="A185" s="490"/>
      <c r="B185" s="73" t="s">
        <v>182</v>
      </c>
      <c r="C185" s="415">
        <v>210</v>
      </c>
      <c r="D185" s="500">
        <f>D160+D167+D173+D179+D215</f>
        <v>0</v>
      </c>
      <c r="E185" s="501">
        <f>E160+E167+E173+E179+E215</f>
        <v>0</v>
      </c>
      <c r="F185" s="456"/>
    </row>
    <row r="186" spans="1:6" ht="30" hidden="1">
      <c r="A186" s="492"/>
      <c r="B186" s="73" t="s">
        <v>557</v>
      </c>
      <c r="C186" s="415">
        <v>211</v>
      </c>
      <c r="D186" s="499" t="s">
        <v>352</v>
      </c>
      <c r="E186" s="498" t="s">
        <v>352</v>
      </c>
      <c r="F186" s="472" t="s">
        <v>352</v>
      </c>
    </row>
    <row r="187" spans="1:6" s="418" customFormat="1" ht="15" hidden="1">
      <c r="A187" s="492"/>
      <c r="B187" s="73" t="s">
        <v>183</v>
      </c>
      <c r="C187" s="415">
        <v>212</v>
      </c>
      <c r="D187" s="499" t="s">
        <v>352</v>
      </c>
      <c r="E187" s="498" t="s">
        <v>352</v>
      </c>
      <c r="F187" s="472" t="s">
        <v>352</v>
      </c>
    </row>
    <row r="188" spans="1:6" ht="30" hidden="1">
      <c r="A188" s="492"/>
      <c r="B188" s="73" t="s">
        <v>534</v>
      </c>
      <c r="C188" s="415">
        <v>213</v>
      </c>
      <c r="D188" s="499" t="s">
        <v>352</v>
      </c>
      <c r="E188" s="498" t="s">
        <v>352</v>
      </c>
      <c r="F188" s="472" t="s">
        <v>352</v>
      </c>
    </row>
    <row r="189" spans="1:6" ht="30" hidden="1">
      <c r="A189" s="492"/>
      <c r="B189" s="73" t="s">
        <v>535</v>
      </c>
      <c r="C189" s="415">
        <v>214</v>
      </c>
      <c r="D189" s="499" t="s">
        <v>352</v>
      </c>
      <c r="E189" s="498" t="s">
        <v>352</v>
      </c>
      <c r="F189" s="472" t="s">
        <v>352</v>
      </c>
    </row>
    <row r="190" spans="1:6" ht="15" hidden="1">
      <c r="A190" s="492"/>
      <c r="B190" s="73" t="s">
        <v>536</v>
      </c>
      <c r="C190" s="415">
        <v>215</v>
      </c>
      <c r="D190" s="499" t="s">
        <v>352</v>
      </c>
      <c r="E190" s="498" t="s">
        <v>352</v>
      </c>
      <c r="F190" s="472" t="s">
        <v>352</v>
      </c>
    </row>
    <row r="191" spans="1:6" ht="15" hidden="1">
      <c r="A191" s="492"/>
      <c r="B191" s="73" t="s">
        <v>553</v>
      </c>
      <c r="C191" s="415">
        <v>216</v>
      </c>
      <c r="D191" s="499" t="s">
        <v>352</v>
      </c>
      <c r="E191" s="498" t="s">
        <v>352</v>
      </c>
      <c r="F191" s="472" t="s">
        <v>352</v>
      </c>
    </row>
    <row r="192" spans="1:6" ht="45" hidden="1">
      <c r="A192" s="492"/>
      <c r="B192" s="73" t="s">
        <v>558</v>
      </c>
      <c r="C192" s="415">
        <v>217</v>
      </c>
      <c r="D192" s="499" t="s">
        <v>352</v>
      </c>
      <c r="E192" s="498" t="s">
        <v>352</v>
      </c>
      <c r="F192" s="472" t="s">
        <v>352</v>
      </c>
    </row>
    <row r="193" spans="1:6" s="418" customFormat="1" ht="15" hidden="1">
      <c r="A193" s="492"/>
      <c r="B193" s="73" t="s">
        <v>184</v>
      </c>
      <c r="C193" s="415">
        <v>218</v>
      </c>
      <c r="D193" s="499" t="s">
        <v>352</v>
      </c>
      <c r="E193" s="498" t="s">
        <v>352</v>
      </c>
      <c r="F193" s="472" t="s">
        <v>352</v>
      </c>
    </row>
    <row r="194" spans="1:6" ht="30" hidden="1">
      <c r="A194" s="492"/>
      <c r="B194" s="73" t="s">
        <v>534</v>
      </c>
      <c r="C194" s="415">
        <v>219</v>
      </c>
      <c r="D194" s="499" t="s">
        <v>352</v>
      </c>
      <c r="E194" s="498" t="s">
        <v>352</v>
      </c>
      <c r="F194" s="472" t="s">
        <v>352</v>
      </c>
    </row>
    <row r="195" spans="1:6" ht="30" hidden="1">
      <c r="A195" s="492"/>
      <c r="B195" s="73" t="s">
        <v>535</v>
      </c>
      <c r="C195" s="415">
        <v>220</v>
      </c>
      <c r="D195" s="499" t="s">
        <v>352</v>
      </c>
      <c r="E195" s="498" t="s">
        <v>352</v>
      </c>
      <c r="F195" s="472" t="s">
        <v>352</v>
      </c>
    </row>
    <row r="196" spans="1:6" ht="15" hidden="1">
      <c r="A196" s="492"/>
      <c r="B196" s="73" t="s">
        <v>536</v>
      </c>
      <c r="C196" s="415">
        <v>221</v>
      </c>
      <c r="D196" s="499" t="s">
        <v>352</v>
      </c>
      <c r="E196" s="498" t="s">
        <v>352</v>
      </c>
      <c r="F196" s="472" t="s">
        <v>352</v>
      </c>
    </row>
    <row r="197" spans="1:6" ht="15" hidden="1">
      <c r="A197" s="492"/>
      <c r="B197" s="73" t="s">
        <v>553</v>
      </c>
      <c r="C197" s="415">
        <v>222</v>
      </c>
      <c r="D197" s="499" t="s">
        <v>352</v>
      </c>
      <c r="E197" s="498" t="s">
        <v>352</v>
      </c>
      <c r="F197" s="472" t="s">
        <v>352</v>
      </c>
    </row>
    <row r="198" spans="1:6" ht="45" customHeight="1" hidden="1">
      <c r="A198" s="492"/>
      <c r="B198" s="73" t="s">
        <v>559</v>
      </c>
      <c r="C198" s="415">
        <v>223</v>
      </c>
      <c r="D198" s="499" t="s">
        <v>352</v>
      </c>
      <c r="E198" s="498" t="s">
        <v>352</v>
      </c>
      <c r="F198" s="472" t="s">
        <v>352</v>
      </c>
    </row>
    <row r="199" spans="1:6" s="418" customFormat="1" ht="15" hidden="1">
      <c r="A199" s="492"/>
      <c r="B199" s="73" t="s">
        <v>185</v>
      </c>
      <c r="C199" s="415">
        <v>224</v>
      </c>
      <c r="D199" s="499" t="s">
        <v>352</v>
      </c>
      <c r="E199" s="498" t="s">
        <v>352</v>
      </c>
      <c r="F199" s="472" t="s">
        <v>352</v>
      </c>
    </row>
    <row r="200" spans="1:6" ht="30" hidden="1">
      <c r="A200" s="492"/>
      <c r="B200" s="73" t="s">
        <v>534</v>
      </c>
      <c r="C200" s="415">
        <v>225</v>
      </c>
      <c r="D200" s="499" t="s">
        <v>352</v>
      </c>
      <c r="E200" s="498" t="s">
        <v>352</v>
      </c>
      <c r="F200" s="472" t="s">
        <v>352</v>
      </c>
    </row>
    <row r="201" spans="1:6" ht="30" hidden="1">
      <c r="A201" s="492"/>
      <c r="B201" s="73" t="s">
        <v>535</v>
      </c>
      <c r="C201" s="415">
        <v>226</v>
      </c>
      <c r="D201" s="499" t="s">
        <v>352</v>
      </c>
      <c r="E201" s="498" t="s">
        <v>352</v>
      </c>
      <c r="F201" s="472" t="s">
        <v>352</v>
      </c>
    </row>
    <row r="202" spans="1:6" ht="15" hidden="1">
      <c r="A202" s="492"/>
      <c r="B202" s="73" t="s">
        <v>536</v>
      </c>
      <c r="C202" s="415">
        <v>227</v>
      </c>
      <c r="D202" s="499" t="s">
        <v>352</v>
      </c>
      <c r="E202" s="498" t="s">
        <v>352</v>
      </c>
      <c r="F202" s="472" t="s">
        <v>352</v>
      </c>
    </row>
    <row r="203" spans="1:6" ht="15" hidden="1">
      <c r="A203" s="492"/>
      <c r="B203" s="73" t="s">
        <v>553</v>
      </c>
      <c r="C203" s="415">
        <v>228</v>
      </c>
      <c r="D203" s="499" t="s">
        <v>352</v>
      </c>
      <c r="E203" s="498" t="s">
        <v>352</v>
      </c>
      <c r="F203" s="472" t="s">
        <v>352</v>
      </c>
    </row>
    <row r="204" spans="1:6" ht="30" hidden="1">
      <c r="A204" s="492"/>
      <c r="B204" s="73" t="s">
        <v>186</v>
      </c>
      <c r="C204" s="415">
        <v>229</v>
      </c>
      <c r="D204" s="499" t="s">
        <v>352</v>
      </c>
      <c r="E204" s="498" t="s">
        <v>352</v>
      </c>
      <c r="F204" s="472" t="s">
        <v>352</v>
      </c>
    </row>
    <row r="205" spans="1:6" s="418" customFormat="1" ht="15" hidden="1">
      <c r="A205" s="492"/>
      <c r="B205" s="73" t="s">
        <v>187</v>
      </c>
      <c r="C205" s="412">
        <v>230</v>
      </c>
      <c r="D205" s="499" t="s">
        <v>352</v>
      </c>
      <c r="E205" s="498" t="s">
        <v>352</v>
      </c>
      <c r="F205" s="472" t="s">
        <v>352</v>
      </c>
    </row>
    <row r="206" spans="1:6" ht="30" hidden="1">
      <c r="A206" s="492"/>
      <c r="B206" s="73" t="s">
        <v>534</v>
      </c>
      <c r="C206" s="412">
        <v>231</v>
      </c>
      <c r="D206" s="499" t="s">
        <v>352</v>
      </c>
      <c r="E206" s="498" t="s">
        <v>352</v>
      </c>
      <c r="F206" s="472" t="s">
        <v>352</v>
      </c>
    </row>
    <row r="207" spans="1:6" ht="30" hidden="1">
      <c r="A207" s="492"/>
      <c r="B207" s="73" t="s">
        <v>560</v>
      </c>
      <c r="C207" s="412">
        <v>232</v>
      </c>
      <c r="D207" s="499" t="s">
        <v>352</v>
      </c>
      <c r="E207" s="498" t="s">
        <v>352</v>
      </c>
      <c r="F207" s="472" t="s">
        <v>352</v>
      </c>
    </row>
    <row r="208" spans="1:6" ht="15" hidden="1">
      <c r="A208" s="492"/>
      <c r="B208" s="73" t="s">
        <v>536</v>
      </c>
      <c r="C208" s="412">
        <v>233</v>
      </c>
      <c r="D208" s="499" t="s">
        <v>352</v>
      </c>
      <c r="E208" s="498" t="s">
        <v>352</v>
      </c>
      <c r="F208" s="472" t="s">
        <v>352</v>
      </c>
    </row>
    <row r="209" spans="1:6" ht="15" hidden="1">
      <c r="A209" s="492"/>
      <c r="B209" s="73" t="s">
        <v>553</v>
      </c>
      <c r="C209" s="412">
        <v>234</v>
      </c>
      <c r="D209" s="499" t="s">
        <v>352</v>
      </c>
      <c r="E209" s="498" t="s">
        <v>352</v>
      </c>
      <c r="F209" s="472" t="s">
        <v>352</v>
      </c>
    </row>
    <row r="210" spans="1:6" ht="15" hidden="1">
      <c r="A210" s="490"/>
      <c r="B210" s="73" t="s">
        <v>561</v>
      </c>
      <c r="C210" s="415">
        <v>235</v>
      </c>
      <c r="D210" s="499" t="s">
        <v>352</v>
      </c>
      <c r="E210" s="498" t="s">
        <v>352</v>
      </c>
      <c r="F210" s="473" t="s">
        <v>352</v>
      </c>
    </row>
    <row r="211" spans="1:6" ht="15" hidden="1">
      <c r="A211" s="490"/>
      <c r="B211" s="73" t="s">
        <v>562</v>
      </c>
      <c r="C211" s="415">
        <v>236</v>
      </c>
      <c r="D211" s="499" t="s">
        <v>352</v>
      </c>
      <c r="E211" s="498" t="s">
        <v>352</v>
      </c>
      <c r="F211" s="473" t="s">
        <v>331</v>
      </c>
    </row>
    <row r="212" spans="1:6" ht="30" hidden="1">
      <c r="A212" s="490"/>
      <c r="B212" s="73" t="s">
        <v>188</v>
      </c>
      <c r="C212" s="415">
        <v>237</v>
      </c>
      <c r="D212" s="500"/>
      <c r="E212" s="501"/>
      <c r="F212" s="456"/>
    </row>
    <row r="213" spans="1:6" ht="45" hidden="1">
      <c r="A213" s="490"/>
      <c r="B213" s="73" t="s">
        <v>171</v>
      </c>
      <c r="C213" s="415">
        <v>238</v>
      </c>
      <c r="D213" s="500"/>
      <c r="E213" s="501"/>
      <c r="F213" s="456"/>
    </row>
    <row r="214" spans="1:6" s="414" customFormat="1" ht="15" hidden="1">
      <c r="A214" s="490"/>
      <c r="B214" s="73" t="s">
        <v>189</v>
      </c>
      <c r="C214" s="415">
        <v>239</v>
      </c>
      <c r="D214" s="500">
        <f>D212+D213</f>
        <v>0</v>
      </c>
      <c r="E214" s="501">
        <f>E212+E213</f>
        <v>0</v>
      </c>
      <c r="F214" s="456"/>
    </row>
    <row r="215" spans="1:6" ht="30" hidden="1">
      <c r="A215" s="490"/>
      <c r="B215" s="73" t="s">
        <v>563</v>
      </c>
      <c r="C215" s="415">
        <v>240</v>
      </c>
      <c r="D215" s="500"/>
      <c r="E215" s="501"/>
      <c r="F215" s="456"/>
    </row>
    <row r="216" spans="1:6" ht="30" hidden="1">
      <c r="A216" s="490"/>
      <c r="B216" s="73" t="s">
        <v>564</v>
      </c>
      <c r="C216" s="415">
        <v>241</v>
      </c>
      <c r="D216" s="500"/>
      <c r="E216" s="501"/>
      <c r="F216" s="456"/>
    </row>
    <row r="217" spans="1:6" ht="30" hidden="1">
      <c r="A217" s="490"/>
      <c r="B217" s="73" t="s">
        <v>190</v>
      </c>
      <c r="C217" s="415">
        <v>242</v>
      </c>
      <c r="D217" s="499" t="s">
        <v>352</v>
      </c>
      <c r="E217" s="498" t="s">
        <v>352</v>
      </c>
      <c r="F217" s="472" t="s">
        <v>352</v>
      </c>
    </row>
    <row r="218" spans="1:6" ht="30" hidden="1">
      <c r="A218" s="490"/>
      <c r="B218" s="73" t="s">
        <v>565</v>
      </c>
      <c r="C218" s="415">
        <v>243</v>
      </c>
      <c r="D218" s="499" t="s">
        <v>352</v>
      </c>
      <c r="E218" s="498" t="s">
        <v>352</v>
      </c>
      <c r="F218" s="472" t="s">
        <v>352</v>
      </c>
    </row>
    <row r="219" spans="1:6" ht="15" hidden="1">
      <c r="A219" s="487" t="s">
        <v>191</v>
      </c>
      <c r="B219" s="73" t="s">
        <v>192</v>
      </c>
      <c r="C219" s="84">
        <v>250</v>
      </c>
      <c r="D219" s="499" t="s">
        <v>352</v>
      </c>
      <c r="E219" s="498" t="s">
        <v>352</v>
      </c>
      <c r="F219" s="454" t="s">
        <v>352</v>
      </c>
    </row>
    <row r="220" spans="1:6" ht="30" hidden="1">
      <c r="A220" s="490"/>
      <c r="B220" s="73" t="s">
        <v>193</v>
      </c>
      <c r="C220" s="84">
        <v>251</v>
      </c>
      <c r="D220" s="499" t="s">
        <v>352</v>
      </c>
      <c r="E220" s="498" t="s">
        <v>352</v>
      </c>
      <c r="F220" s="454" t="s">
        <v>352</v>
      </c>
    </row>
    <row r="221" spans="1:6" ht="39" customHeight="1" hidden="1">
      <c r="A221" s="491" t="s">
        <v>194</v>
      </c>
      <c r="B221" s="73" t="s">
        <v>566</v>
      </c>
      <c r="C221" s="84">
        <v>252</v>
      </c>
      <c r="D221" s="499" t="s">
        <v>352</v>
      </c>
      <c r="E221" s="498" t="s">
        <v>352</v>
      </c>
      <c r="F221" s="454" t="s">
        <v>352</v>
      </c>
    </row>
    <row r="222" spans="1:6" ht="30" hidden="1">
      <c r="A222" s="492"/>
      <c r="B222" s="73" t="s">
        <v>567</v>
      </c>
      <c r="C222" s="415">
        <v>253</v>
      </c>
      <c r="D222" s="500"/>
      <c r="E222" s="501"/>
      <c r="F222" s="456"/>
    </row>
    <row r="223" spans="1:6" ht="30" hidden="1">
      <c r="A223" s="492"/>
      <c r="B223" s="73" t="s">
        <v>568</v>
      </c>
      <c r="C223" s="415">
        <v>254</v>
      </c>
      <c r="D223" s="500"/>
      <c r="E223" s="501"/>
      <c r="F223" s="456"/>
    </row>
    <row r="224" spans="1:6" ht="30" hidden="1">
      <c r="A224" s="492"/>
      <c r="B224" s="73" t="s">
        <v>569</v>
      </c>
      <c r="C224" s="415">
        <v>255</v>
      </c>
      <c r="D224" s="500"/>
      <c r="E224" s="501"/>
      <c r="F224" s="456"/>
    </row>
    <row r="225" spans="1:6" ht="30" hidden="1">
      <c r="A225" s="492"/>
      <c r="B225" s="73" t="s">
        <v>195</v>
      </c>
      <c r="C225" s="412" t="s">
        <v>755</v>
      </c>
      <c r="D225" s="500"/>
      <c r="E225" s="501"/>
      <c r="F225" s="456"/>
    </row>
    <row r="226" spans="1:6" s="414" customFormat="1" ht="30" hidden="1">
      <c r="A226" s="491"/>
      <c r="B226" s="73" t="s">
        <v>570</v>
      </c>
      <c r="C226" s="415">
        <v>256</v>
      </c>
      <c r="D226" s="500">
        <f>D222+D223+D224+D225</f>
        <v>0</v>
      </c>
      <c r="E226" s="501">
        <f>E222+E223+E224+E225</f>
        <v>0</v>
      </c>
      <c r="F226" s="456"/>
    </row>
    <row r="227" spans="1:6" ht="36" customHeight="1" hidden="1">
      <c r="A227" s="491" t="s">
        <v>196</v>
      </c>
      <c r="B227" s="73" t="s">
        <v>571</v>
      </c>
      <c r="C227" s="84">
        <v>260</v>
      </c>
      <c r="D227" s="500" t="s">
        <v>352</v>
      </c>
      <c r="E227" s="501" t="s">
        <v>352</v>
      </c>
      <c r="F227" s="454" t="s">
        <v>352</v>
      </c>
    </row>
    <row r="228" spans="1:6" ht="30" hidden="1">
      <c r="A228" s="492"/>
      <c r="B228" s="73" t="s">
        <v>572</v>
      </c>
      <c r="C228" s="415">
        <v>261</v>
      </c>
      <c r="D228" s="500"/>
      <c r="E228" s="501"/>
      <c r="F228" s="456"/>
    </row>
    <row r="229" spans="1:6" ht="45" hidden="1">
      <c r="A229" s="492"/>
      <c r="B229" s="73" t="s">
        <v>573</v>
      </c>
      <c r="C229" s="415">
        <v>262</v>
      </c>
      <c r="D229" s="500"/>
      <c r="E229" s="501"/>
      <c r="F229" s="456"/>
    </row>
    <row r="230" spans="1:6" ht="45" hidden="1">
      <c r="A230" s="492"/>
      <c r="B230" s="73" t="s">
        <v>574</v>
      </c>
      <c r="C230" s="412" t="s">
        <v>756</v>
      </c>
      <c r="D230" s="500"/>
      <c r="E230" s="501"/>
      <c r="F230" s="456"/>
    </row>
    <row r="231" spans="1:6" ht="45" hidden="1">
      <c r="A231" s="492"/>
      <c r="B231" s="73" t="s">
        <v>575</v>
      </c>
      <c r="C231" s="415">
        <v>263</v>
      </c>
      <c r="D231" s="500"/>
      <c r="E231" s="501"/>
      <c r="F231" s="456"/>
    </row>
    <row r="232" spans="1:6" ht="45" hidden="1">
      <c r="A232" s="492"/>
      <c r="B232" s="73" t="s">
        <v>576</v>
      </c>
      <c r="C232" s="412" t="s">
        <v>757</v>
      </c>
      <c r="D232" s="500"/>
      <c r="E232" s="501"/>
      <c r="F232" s="462"/>
    </row>
    <row r="233" spans="1:6" s="414" customFormat="1" ht="45" hidden="1">
      <c r="A233" s="490"/>
      <c r="B233" s="73" t="s">
        <v>577</v>
      </c>
      <c r="C233" s="415">
        <v>264</v>
      </c>
      <c r="D233" s="500">
        <f>D228+D229+D230+D231+D232</f>
        <v>0</v>
      </c>
      <c r="E233" s="501">
        <f>E228+E229+E230+E231+E232</f>
        <v>0</v>
      </c>
      <c r="F233" s="456"/>
    </row>
    <row r="234" spans="1:6" ht="15" hidden="1">
      <c r="A234" s="487" t="s">
        <v>197</v>
      </c>
      <c r="B234" s="73" t="s">
        <v>198</v>
      </c>
      <c r="C234" s="84">
        <v>270</v>
      </c>
      <c r="D234" s="499" t="s">
        <v>352</v>
      </c>
      <c r="E234" s="498" t="s">
        <v>352</v>
      </c>
      <c r="F234" s="454" t="s">
        <v>352</v>
      </c>
    </row>
    <row r="235" spans="1:6" ht="45" hidden="1">
      <c r="A235" s="492"/>
      <c r="B235" s="73" t="s">
        <v>578</v>
      </c>
      <c r="C235" s="415">
        <v>271</v>
      </c>
      <c r="D235" s="500"/>
      <c r="E235" s="501"/>
      <c r="F235" s="468" t="s">
        <v>199</v>
      </c>
    </row>
    <row r="236" spans="1:6" ht="30" hidden="1">
      <c r="A236" s="490"/>
      <c r="B236" s="73" t="s">
        <v>579</v>
      </c>
      <c r="C236" s="415">
        <v>272</v>
      </c>
      <c r="D236" s="500"/>
      <c r="E236" s="501"/>
      <c r="F236" s="468" t="s">
        <v>199</v>
      </c>
    </row>
    <row r="237" spans="1:6" ht="30" hidden="1">
      <c r="A237" s="490"/>
      <c r="B237" s="73" t="s">
        <v>580</v>
      </c>
      <c r="C237" s="415">
        <v>273</v>
      </c>
      <c r="D237" s="500"/>
      <c r="E237" s="501"/>
      <c r="F237" s="456"/>
    </row>
    <row r="238" spans="1:6" s="414" customFormat="1" ht="30" hidden="1">
      <c r="A238" s="487"/>
      <c r="B238" s="73" t="s">
        <v>581</v>
      </c>
      <c r="C238" s="415">
        <v>274</v>
      </c>
      <c r="D238" s="500">
        <f>D235+D236+D237</f>
        <v>0</v>
      </c>
      <c r="E238" s="501">
        <f>E235+E236+E237</f>
        <v>0</v>
      </c>
      <c r="F238" s="456"/>
    </row>
    <row r="239" spans="1:7" ht="15" hidden="1">
      <c r="A239" s="487" t="s">
        <v>200</v>
      </c>
      <c r="B239" s="73" t="s">
        <v>201</v>
      </c>
      <c r="C239" s="84">
        <v>280</v>
      </c>
      <c r="D239" s="500" t="s">
        <v>352</v>
      </c>
      <c r="E239" s="501" t="s">
        <v>352</v>
      </c>
      <c r="F239" s="45"/>
      <c r="G239" s="45"/>
    </row>
    <row r="240" spans="1:6" ht="45" hidden="1">
      <c r="A240" s="492"/>
      <c r="B240" s="73" t="s">
        <v>582</v>
      </c>
      <c r="C240" s="415">
        <v>281</v>
      </c>
      <c r="D240" s="500"/>
      <c r="E240" s="501"/>
      <c r="F240" s="468" t="s">
        <v>202</v>
      </c>
    </row>
    <row r="241" spans="1:6" s="414" customFormat="1" ht="30" hidden="1">
      <c r="A241" s="491"/>
      <c r="B241" s="73" t="s">
        <v>583</v>
      </c>
      <c r="C241" s="415">
        <v>282</v>
      </c>
      <c r="D241" s="500">
        <f>D240</f>
        <v>0</v>
      </c>
      <c r="E241" s="501">
        <f>E240</f>
        <v>0</v>
      </c>
      <c r="F241" s="456"/>
    </row>
    <row r="242" spans="1:6" ht="15" hidden="1">
      <c r="A242" s="487" t="s">
        <v>203</v>
      </c>
      <c r="B242" s="73" t="s">
        <v>204</v>
      </c>
      <c r="C242" s="412">
        <v>290</v>
      </c>
      <c r="D242" s="499" t="s">
        <v>352</v>
      </c>
      <c r="E242" s="498" t="s">
        <v>352</v>
      </c>
      <c r="F242" s="454" t="s">
        <v>352</v>
      </c>
    </row>
    <row r="243" spans="1:6" ht="15" hidden="1">
      <c r="A243" s="487" t="s">
        <v>205</v>
      </c>
      <c r="B243" s="73" t="s">
        <v>206</v>
      </c>
      <c r="C243" s="84">
        <v>291</v>
      </c>
      <c r="D243" s="499" t="s">
        <v>352</v>
      </c>
      <c r="E243" s="498" t="s">
        <v>352</v>
      </c>
      <c r="F243" s="454" t="s">
        <v>352</v>
      </c>
    </row>
    <row r="244" spans="1:6" s="414" customFormat="1" ht="60" hidden="1">
      <c r="A244" s="490">
        <v>1</v>
      </c>
      <c r="B244" s="73" t="s">
        <v>584</v>
      </c>
      <c r="C244" s="415">
        <v>292</v>
      </c>
      <c r="D244" s="500">
        <f>D245+D246+D247+D251</f>
        <v>0</v>
      </c>
      <c r="E244" s="501">
        <f>E245+E246+E247+E251</f>
        <v>0</v>
      </c>
      <c r="F244" s="461">
        <f>F245+F246+F247+F251</f>
        <v>0</v>
      </c>
    </row>
    <row r="245" spans="1:6" ht="15" hidden="1">
      <c r="A245" s="490"/>
      <c r="B245" s="73" t="s">
        <v>585</v>
      </c>
      <c r="C245" s="415">
        <v>293</v>
      </c>
      <c r="D245" s="500"/>
      <c r="E245" s="501"/>
      <c r="F245" s="456"/>
    </row>
    <row r="246" spans="1:6" ht="15" hidden="1">
      <c r="A246" s="490"/>
      <c r="B246" s="73" t="s">
        <v>586</v>
      </c>
      <c r="C246" s="415">
        <v>294</v>
      </c>
      <c r="D246" s="500"/>
      <c r="E246" s="501"/>
      <c r="F246" s="456"/>
    </row>
    <row r="247" spans="1:6" s="414" customFormat="1" ht="15" hidden="1">
      <c r="A247" s="490"/>
      <c r="B247" s="73" t="s">
        <v>207</v>
      </c>
      <c r="C247" s="415">
        <v>295</v>
      </c>
      <c r="D247" s="500"/>
      <c r="E247" s="501"/>
      <c r="F247" s="456"/>
    </row>
    <row r="248" spans="1:6" ht="30" hidden="1">
      <c r="A248" s="490"/>
      <c r="B248" s="73" t="s">
        <v>534</v>
      </c>
      <c r="C248" s="415">
        <v>296</v>
      </c>
      <c r="D248" s="500"/>
      <c r="E248" s="501"/>
      <c r="F248" s="456"/>
    </row>
    <row r="249" spans="1:6" ht="30" hidden="1">
      <c r="A249" s="490"/>
      <c r="B249" s="73" t="s">
        <v>535</v>
      </c>
      <c r="C249" s="415">
        <v>297</v>
      </c>
      <c r="D249" s="500"/>
      <c r="E249" s="501"/>
      <c r="F249" s="456"/>
    </row>
    <row r="250" spans="1:6" ht="15" hidden="1">
      <c r="A250" s="490"/>
      <c r="B250" s="73" t="s">
        <v>536</v>
      </c>
      <c r="C250" s="415">
        <v>298</v>
      </c>
      <c r="D250" s="500"/>
      <c r="E250" s="501"/>
      <c r="F250" s="456"/>
    </row>
    <row r="251" spans="1:6" ht="45" hidden="1">
      <c r="A251" s="490"/>
      <c r="B251" s="73" t="s">
        <v>526</v>
      </c>
      <c r="C251" s="415">
        <v>299</v>
      </c>
      <c r="D251" s="500"/>
      <c r="E251" s="501"/>
      <c r="F251" s="456"/>
    </row>
    <row r="252" spans="1:6" s="414" customFormat="1" ht="75" hidden="1">
      <c r="A252" s="490"/>
      <c r="B252" s="73" t="s">
        <v>587</v>
      </c>
      <c r="C252" s="415">
        <v>300</v>
      </c>
      <c r="D252" s="500">
        <f>D253+D254+D255+D260</f>
        <v>0</v>
      </c>
      <c r="E252" s="501">
        <f>E253+E254+E255+E260</f>
        <v>0</v>
      </c>
      <c r="F252" s="457"/>
    </row>
    <row r="253" spans="1:6" ht="15" hidden="1">
      <c r="A253" s="490"/>
      <c r="B253" s="73" t="s">
        <v>588</v>
      </c>
      <c r="C253" s="415">
        <v>301</v>
      </c>
      <c r="D253" s="500"/>
      <c r="E253" s="501"/>
      <c r="F253" s="456"/>
    </row>
    <row r="254" spans="1:6" ht="15" hidden="1">
      <c r="A254" s="490"/>
      <c r="B254" s="73" t="s">
        <v>589</v>
      </c>
      <c r="C254" s="415">
        <v>302</v>
      </c>
      <c r="D254" s="500"/>
      <c r="E254" s="501"/>
      <c r="F254" s="456"/>
    </row>
    <row r="255" spans="1:6" s="414" customFormat="1" ht="15" hidden="1">
      <c r="A255" s="490"/>
      <c r="B255" s="73" t="s">
        <v>208</v>
      </c>
      <c r="C255" s="415">
        <v>303</v>
      </c>
      <c r="D255" s="500">
        <f>D256+D257+D258</f>
        <v>0</v>
      </c>
      <c r="E255" s="501">
        <f>E256+E257+E258</f>
        <v>0</v>
      </c>
      <c r="F255" s="456"/>
    </row>
    <row r="256" spans="1:6" ht="30" hidden="1">
      <c r="A256" s="490"/>
      <c r="B256" s="73" t="s">
        <v>534</v>
      </c>
      <c r="C256" s="415">
        <v>304</v>
      </c>
      <c r="D256" s="500"/>
      <c r="E256" s="501"/>
      <c r="F256" s="456"/>
    </row>
    <row r="257" spans="1:6" ht="30" hidden="1">
      <c r="A257" s="490"/>
      <c r="B257" s="73" t="s">
        <v>535</v>
      </c>
      <c r="C257" s="415">
        <v>305</v>
      </c>
      <c r="D257" s="500"/>
      <c r="E257" s="501"/>
      <c r="F257" s="456"/>
    </row>
    <row r="258" spans="1:6" ht="15" hidden="1">
      <c r="A258" s="490"/>
      <c r="B258" s="73" t="s">
        <v>536</v>
      </c>
      <c r="C258" s="415">
        <v>306</v>
      </c>
      <c r="D258" s="500"/>
      <c r="E258" s="501"/>
      <c r="F258" s="456"/>
    </row>
    <row r="259" spans="1:6" ht="30" hidden="1">
      <c r="A259" s="490"/>
      <c r="B259" s="73" t="s">
        <v>209</v>
      </c>
      <c r="C259" s="412" t="s">
        <v>758</v>
      </c>
      <c r="D259" s="500"/>
      <c r="E259" s="501"/>
      <c r="F259" s="456"/>
    </row>
    <row r="260" spans="1:6" ht="15" hidden="1">
      <c r="A260" s="490"/>
      <c r="B260" s="73" t="s">
        <v>590</v>
      </c>
      <c r="C260" s="415">
        <v>307</v>
      </c>
      <c r="D260" s="500"/>
      <c r="E260" s="501"/>
      <c r="F260" s="456"/>
    </row>
    <row r="261" spans="1:6" ht="30" hidden="1">
      <c r="A261" s="490"/>
      <c r="B261" s="73" t="s">
        <v>210</v>
      </c>
      <c r="C261" s="412">
        <v>308</v>
      </c>
      <c r="D261" s="500"/>
      <c r="E261" s="501"/>
      <c r="F261" s="456"/>
    </row>
    <row r="262" spans="1:6" ht="15" hidden="1">
      <c r="A262" s="487" t="s">
        <v>211</v>
      </c>
      <c r="B262" s="73" t="s">
        <v>212</v>
      </c>
      <c r="C262" s="84">
        <v>315</v>
      </c>
      <c r="D262" s="500" t="s">
        <v>352</v>
      </c>
      <c r="E262" s="501" t="s">
        <v>352</v>
      </c>
      <c r="F262" s="462" t="s">
        <v>213</v>
      </c>
    </row>
    <row r="263" spans="1:6" ht="30" hidden="1">
      <c r="A263" s="490"/>
      <c r="B263" s="73" t="s">
        <v>214</v>
      </c>
      <c r="C263" s="415">
        <v>316</v>
      </c>
      <c r="D263" s="500">
        <f>D264+D265+D266+D270</f>
        <v>0</v>
      </c>
      <c r="E263" s="501">
        <f>E264+E265+E266+E270</f>
        <v>0</v>
      </c>
      <c r="F263" s="456"/>
    </row>
    <row r="264" spans="1:6" ht="15" hidden="1">
      <c r="A264" s="490"/>
      <c r="B264" s="73" t="s">
        <v>591</v>
      </c>
      <c r="C264" s="415">
        <v>317</v>
      </c>
      <c r="D264" s="500"/>
      <c r="E264" s="501"/>
      <c r="F264" s="456"/>
    </row>
    <row r="265" spans="1:6" ht="15" hidden="1">
      <c r="A265" s="490"/>
      <c r="B265" s="73" t="s">
        <v>592</v>
      </c>
      <c r="C265" s="415">
        <v>318</v>
      </c>
      <c r="D265" s="500"/>
      <c r="E265" s="501"/>
      <c r="F265" s="456"/>
    </row>
    <row r="266" spans="1:6" s="414" customFormat="1" ht="15" hidden="1">
      <c r="A266" s="490"/>
      <c r="B266" s="73" t="s">
        <v>215</v>
      </c>
      <c r="C266" s="415">
        <v>319</v>
      </c>
      <c r="D266" s="500">
        <f>D267+D268+D269</f>
        <v>0</v>
      </c>
      <c r="E266" s="501">
        <f>E267+E268+E269</f>
        <v>0</v>
      </c>
      <c r="F266" s="456"/>
    </row>
    <row r="267" spans="1:6" ht="30" hidden="1">
      <c r="A267" s="490"/>
      <c r="B267" s="73" t="s">
        <v>534</v>
      </c>
      <c r="C267" s="415">
        <v>320</v>
      </c>
      <c r="D267" s="500"/>
      <c r="E267" s="501"/>
      <c r="F267" s="456"/>
    </row>
    <row r="268" spans="1:6" ht="30" hidden="1">
      <c r="A268" s="490"/>
      <c r="B268" s="73" t="s">
        <v>535</v>
      </c>
      <c r="C268" s="415">
        <v>321</v>
      </c>
      <c r="D268" s="500"/>
      <c r="E268" s="501"/>
      <c r="F268" s="456"/>
    </row>
    <row r="269" spans="1:6" ht="15" hidden="1">
      <c r="A269" s="490"/>
      <c r="B269" s="73" t="s">
        <v>536</v>
      </c>
      <c r="C269" s="415">
        <v>322</v>
      </c>
      <c r="D269" s="500"/>
      <c r="E269" s="501"/>
      <c r="F269" s="456"/>
    </row>
    <row r="270" spans="1:6" ht="45" hidden="1">
      <c r="A270" s="490"/>
      <c r="B270" s="73" t="s">
        <v>526</v>
      </c>
      <c r="C270" s="415">
        <v>323</v>
      </c>
      <c r="D270" s="500"/>
      <c r="E270" s="501"/>
      <c r="F270" s="456"/>
    </row>
    <row r="271" spans="1:6" ht="30" hidden="1">
      <c r="A271" s="490"/>
      <c r="B271" s="73" t="s">
        <v>216</v>
      </c>
      <c r="C271" s="415">
        <v>324</v>
      </c>
      <c r="D271" s="500">
        <f>D272+D273+D274</f>
        <v>0</v>
      </c>
      <c r="E271" s="501">
        <f>E272+E273+E274</f>
        <v>0</v>
      </c>
      <c r="F271" s="456"/>
    </row>
    <row r="272" spans="1:6" ht="15" hidden="1">
      <c r="A272" s="490"/>
      <c r="B272" s="73" t="s">
        <v>591</v>
      </c>
      <c r="C272" s="415">
        <v>325</v>
      </c>
      <c r="D272" s="500"/>
      <c r="E272" s="501"/>
      <c r="F272" s="456"/>
    </row>
    <row r="273" spans="1:6" ht="15" hidden="1">
      <c r="A273" s="490"/>
      <c r="B273" s="73" t="s">
        <v>593</v>
      </c>
      <c r="C273" s="415">
        <v>326</v>
      </c>
      <c r="D273" s="500"/>
      <c r="E273" s="501"/>
      <c r="F273" s="456"/>
    </row>
    <row r="274" spans="1:6" ht="45" hidden="1">
      <c r="A274" s="487"/>
      <c r="B274" s="73" t="s">
        <v>526</v>
      </c>
      <c r="C274" s="415">
        <v>327</v>
      </c>
      <c r="D274" s="500"/>
      <c r="E274" s="501"/>
      <c r="F274" s="456"/>
    </row>
    <row r="275" spans="1:6" ht="15" hidden="1">
      <c r="A275" s="493"/>
      <c r="B275" s="73" t="s">
        <v>217</v>
      </c>
      <c r="C275" s="415">
        <v>328</v>
      </c>
      <c r="D275" s="500"/>
      <c r="E275" s="501"/>
      <c r="F275" s="456"/>
    </row>
    <row r="276" spans="1:6" ht="15" hidden="1">
      <c r="A276" s="493"/>
      <c r="B276" s="73" t="s">
        <v>218</v>
      </c>
      <c r="C276" s="412" t="s">
        <v>759</v>
      </c>
      <c r="D276" s="500"/>
      <c r="E276" s="501"/>
      <c r="F276" s="456"/>
    </row>
    <row r="277" spans="1:6" ht="60" hidden="1">
      <c r="A277" s="492"/>
      <c r="B277" s="73" t="s">
        <v>219</v>
      </c>
      <c r="C277" s="415">
        <v>329</v>
      </c>
      <c r="D277" s="500"/>
      <c r="E277" s="501"/>
      <c r="F277" s="456"/>
    </row>
    <row r="278" spans="1:6" s="414" customFormat="1" ht="15" hidden="1">
      <c r="A278" s="492"/>
      <c r="B278" s="73" t="s">
        <v>220</v>
      </c>
      <c r="C278" s="415">
        <v>330</v>
      </c>
      <c r="D278" s="500">
        <f>D263+D271+D275+D276+D277</f>
        <v>0</v>
      </c>
      <c r="E278" s="501">
        <f>E263+E271+E275+E276+E277</f>
        <v>0</v>
      </c>
      <c r="F278" s="456"/>
    </row>
    <row r="279" spans="1:6" ht="30" hidden="1">
      <c r="A279" s="492"/>
      <c r="B279" s="73" t="s">
        <v>221</v>
      </c>
      <c r="C279" s="84">
        <v>335</v>
      </c>
      <c r="D279" s="499" t="s">
        <v>352</v>
      </c>
      <c r="E279" s="498" t="s">
        <v>352</v>
      </c>
      <c r="F279" s="462" t="s">
        <v>222</v>
      </c>
    </row>
    <row r="280" spans="1:6" ht="30" hidden="1">
      <c r="A280" s="492"/>
      <c r="B280" s="73" t="s">
        <v>594</v>
      </c>
      <c r="C280" s="84">
        <v>336</v>
      </c>
      <c r="D280" s="500"/>
      <c r="E280" s="501"/>
      <c r="F280" s="474" t="s">
        <v>223</v>
      </c>
    </row>
    <row r="281" spans="1:6" ht="30" hidden="1">
      <c r="A281" s="492"/>
      <c r="B281" s="73" t="s">
        <v>595</v>
      </c>
      <c r="C281" s="415">
        <v>337</v>
      </c>
      <c r="D281" s="500"/>
      <c r="E281" s="501"/>
      <c r="F281" s="474" t="s">
        <v>223</v>
      </c>
    </row>
    <row r="282" spans="1:6" s="414" customFormat="1" ht="75" hidden="1">
      <c r="A282" s="492"/>
      <c r="B282" s="73" t="s">
        <v>596</v>
      </c>
      <c r="C282" s="415">
        <v>338</v>
      </c>
      <c r="D282" s="500">
        <f>D283+D284+D285+D286+D287</f>
        <v>0</v>
      </c>
      <c r="E282" s="501">
        <f>E283+E284+E285+E286+E287</f>
        <v>0</v>
      </c>
      <c r="F282" s="475" t="s">
        <v>223</v>
      </c>
    </row>
    <row r="283" spans="1:6" ht="45" hidden="1">
      <c r="A283" s="492"/>
      <c r="B283" s="73" t="s">
        <v>597</v>
      </c>
      <c r="C283" s="412" t="s">
        <v>760</v>
      </c>
      <c r="D283" s="500"/>
      <c r="E283" s="501"/>
      <c r="F283" s="474" t="s">
        <v>223</v>
      </c>
    </row>
    <row r="284" spans="1:6" ht="45" hidden="1">
      <c r="A284" s="492"/>
      <c r="B284" s="73" t="s">
        <v>598</v>
      </c>
      <c r="C284" s="412" t="s">
        <v>761</v>
      </c>
      <c r="D284" s="500"/>
      <c r="E284" s="501"/>
      <c r="F284" s="474" t="s">
        <v>223</v>
      </c>
    </row>
    <row r="285" spans="1:6" ht="45" hidden="1">
      <c r="A285" s="492"/>
      <c r="B285" s="73" t="s">
        <v>599</v>
      </c>
      <c r="C285" s="412" t="s">
        <v>762</v>
      </c>
      <c r="D285" s="500"/>
      <c r="E285" s="501"/>
      <c r="F285" s="474" t="s">
        <v>223</v>
      </c>
    </row>
    <row r="286" spans="1:6" ht="45" hidden="1">
      <c r="A286" s="492"/>
      <c r="B286" s="73" t="s">
        <v>600</v>
      </c>
      <c r="C286" s="412" t="s">
        <v>763</v>
      </c>
      <c r="D286" s="500"/>
      <c r="E286" s="501"/>
      <c r="F286" s="474" t="s">
        <v>223</v>
      </c>
    </row>
    <row r="287" spans="1:6" ht="60" hidden="1">
      <c r="A287" s="492"/>
      <c r="B287" s="73" t="s">
        <v>601</v>
      </c>
      <c r="C287" s="412" t="s">
        <v>764</v>
      </c>
      <c r="D287" s="500"/>
      <c r="E287" s="501"/>
      <c r="F287" s="474" t="s">
        <v>223</v>
      </c>
    </row>
    <row r="288" spans="1:6" ht="45" hidden="1">
      <c r="A288" s="492"/>
      <c r="B288" s="73" t="s">
        <v>602</v>
      </c>
      <c r="C288" s="415">
        <v>339</v>
      </c>
      <c r="D288" s="500"/>
      <c r="E288" s="501"/>
      <c r="F288" s="474" t="s">
        <v>223</v>
      </c>
    </row>
    <row r="289" spans="1:6" ht="60" hidden="1">
      <c r="A289" s="492"/>
      <c r="B289" s="73" t="s">
        <v>603</v>
      </c>
      <c r="C289" s="415">
        <v>340</v>
      </c>
      <c r="D289" s="500"/>
      <c r="E289" s="501"/>
      <c r="F289" s="474"/>
    </row>
    <row r="290" spans="1:6" s="414" customFormat="1" ht="75" hidden="1">
      <c r="A290" s="492"/>
      <c r="B290" s="73" t="s">
        <v>604</v>
      </c>
      <c r="C290" s="415">
        <v>341</v>
      </c>
      <c r="D290" s="500">
        <f>D291+D292+D293+D294</f>
        <v>0</v>
      </c>
      <c r="E290" s="501">
        <f>E291+E292+E293+E294</f>
        <v>0</v>
      </c>
      <c r="F290" s="475" t="s">
        <v>223</v>
      </c>
    </row>
    <row r="291" spans="1:6" ht="45" hidden="1">
      <c r="A291" s="492"/>
      <c r="B291" s="73" t="s">
        <v>605</v>
      </c>
      <c r="C291" s="412" t="s">
        <v>765</v>
      </c>
      <c r="D291" s="500"/>
      <c r="E291" s="501"/>
      <c r="F291" s="474" t="s">
        <v>223</v>
      </c>
    </row>
    <row r="292" spans="1:6" ht="45" hidden="1">
      <c r="A292" s="492"/>
      <c r="B292" s="73" t="s">
        <v>606</v>
      </c>
      <c r="C292" s="412" t="s">
        <v>766</v>
      </c>
      <c r="D292" s="500"/>
      <c r="E292" s="501"/>
      <c r="F292" s="474" t="s">
        <v>223</v>
      </c>
    </row>
    <row r="293" spans="1:6" ht="45" hidden="1">
      <c r="A293" s="492"/>
      <c r="B293" s="73" t="s">
        <v>607</v>
      </c>
      <c r="C293" s="412" t="s">
        <v>767</v>
      </c>
      <c r="D293" s="500"/>
      <c r="E293" s="501"/>
      <c r="F293" s="474" t="s">
        <v>223</v>
      </c>
    </row>
    <row r="294" spans="1:6" ht="45" hidden="1">
      <c r="A294" s="492"/>
      <c r="B294" s="73" t="s">
        <v>608</v>
      </c>
      <c r="C294" s="412" t="s">
        <v>768</v>
      </c>
      <c r="D294" s="500"/>
      <c r="E294" s="501"/>
      <c r="F294" s="474" t="s">
        <v>223</v>
      </c>
    </row>
    <row r="295" spans="1:6" ht="75" hidden="1">
      <c r="A295" s="492"/>
      <c r="B295" s="73" t="s">
        <v>609</v>
      </c>
      <c r="C295" s="415">
        <v>342</v>
      </c>
      <c r="D295" s="500"/>
      <c r="E295" s="501"/>
      <c r="F295" s="462"/>
    </row>
    <row r="296" spans="1:6" ht="45" hidden="1">
      <c r="A296" s="492"/>
      <c r="B296" s="73" t="s">
        <v>224</v>
      </c>
      <c r="C296" s="412" t="s">
        <v>769</v>
      </c>
      <c r="D296" s="500"/>
      <c r="E296" s="501"/>
      <c r="F296" s="462"/>
    </row>
    <row r="297" spans="1:6" ht="45" hidden="1">
      <c r="A297" s="492"/>
      <c r="B297" s="73" t="s">
        <v>225</v>
      </c>
      <c r="C297" s="412" t="s">
        <v>770</v>
      </c>
      <c r="D297" s="500"/>
      <c r="E297" s="501"/>
      <c r="F297" s="462"/>
    </row>
    <row r="298" spans="1:6" ht="45" hidden="1">
      <c r="A298" s="492"/>
      <c r="B298" s="73" t="s">
        <v>226</v>
      </c>
      <c r="C298" s="412" t="s">
        <v>771</v>
      </c>
      <c r="D298" s="500"/>
      <c r="E298" s="501"/>
      <c r="F298" s="462"/>
    </row>
    <row r="299" spans="1:6" ht="45" hidden="1">
      <c r="A299" s="492"/>
      <c r="B299" s="73" t="s">
        <v>227</v>
      </c>
      <c r="C299" s="412" t="s">
        <v>772</v>
      </c>
      <c r="D299" s="500"/>
      <c r="E299" s="501"/>
      <c r="F299" s="462"/>
    </row>
    <row r="300" spans="1:6" ht="45" hidden="1">
      <c r="A300" s="492"/>
      <c r="B300" s="73" t="s">
        <v>610</v>
      </c>
      <c r="C300" s="415">
        <v>343</v>
      </c>
      <c r="D300" s="500"/>
      <c r="E300" s="501"/>
      <c r="F300" s="474" t="s">
        <v>223</v>
      </c>
    </row>
    <row r="301" spans="1:6" ht="45" hidden="1">
      <c r="A301" s="492"/>
      <c r="B301" s="73" t="s">
        <v>611</v>
      </c>
      <c r="C301" s="415">
        <v>344</v>
      </c>
      <c r="D301" s="500"/>
      <c r="E301" s="501"/>
      <c r="F301" s="474" t="s">
        <v>223</v>
      </c>
    </row>
    <row r="302" spans="1:6" ht="30" hidden="1">
      <c r="A302" s="492"/>
      <c r="B302" s="73" t="s">
        <v>228</v>
      </c>
      <c r="C302" s="415">
        <v>345</v>
      </c>
      <c r="D302" s="500"/>
      <c r="E302" s="501"/>
      <c r="F302" s="474" t="s">
        <v>223</v>
      </c>
    </row>
    <row r="303" spans="1:6" ht="15" hidden="1">
      <c r="A303" s="492"/>
      <c r="B303" s="73"/>
      <c r="C303" s="415"/>
      <c r="D303" s="500"/>
      <c r="E303" s="501"/>
      <c r="F303" s="474"/>
    </row>
    <row r="304" spans="1:6" ht="15" hidden="1">
      <c r="A304" s="490"/>
      <c r="B304" s="73" t="s">
        <v>229</v>
      </c>
      <c r="C304" s="84">
        <v>350</v>
      </c>
      <c r="D304" s="499" t="s">
        <v>352</v>
      </c>
      <c r="E304" s="498" t="s">
        <v>352</v>
      </c>
      <c r="F304" s="462" t="s">
        <v>352</v>
      </c>
    </row>
    <row r="305" spans="1:6" ht="15" hidden="1">
      <c r="A305" s="487" t="s">
        <v>332</v>
      </c>
      <c r="B305" s="73" t="s">
        <v>89</v>
      </c>
      <c r="C305" s="84">
        <v>351</v>
      </c>
      <c r="D305" s="499" t="s">
        <v>352</v>
      </c>
      <c r="E305" s="498" t="s">
        <v>352</v>
      </c>
      <c r="F305" s="454" t="s">
        <v>352</v>
      </c>
    </row>
    <row r="306" spans="1:6" ht="15" hidden="1">
      <c r="A306" s="487" t="s">
        <v>230</v>
      </c>
      <c r="B306" s="73" t="s">
        <v>231</v>
      </c>
      <c r="C306" s="84">
        <v>352</v>
      </c>
      <c r="D306" s="499" t="s">
        <v>352</v>
      </c>
      <c r="E306" s="498" t="s">
        <v>352</v>
      </c>
      <c r="F306" s="454" t="s">
        <v>352</v>
      </c>
    </row>
    <row r="307" spans="1:6" s="414" customFormat="1" ht="60" customHeight="1" hidden="1">
      <c r="A307" s="492"/>
      <c r="B307" s="73" t="s">
        <v>232</v>
      </c>
      <c r="C307" s="415">
        <v>353</v>
      </c>
      <c r="D307" s="500">
        <f>D308+D309+D310</f>
        <v>0</v>
      </c>
      <c r="E307" s="501">
        <f>E308+E309+E310</f>
        <v>0</v>
      </c>
      <c r="F307" s="457"/>
    </row>
    <row r="308" spans="1:6" ht="15" hidden="1">
      <c r="A308" s="492"/>
      <c r="B308" s="73" t="s">
        <v>612</v>
      </c>
      <c r="C308" s="415">
        <v>354</v>
      </c>
      <c r="D308" s="500"/>
      <c r="E308" s="501"/>
      <c r="F308" s="456"/>
    </row>
    <row r="309" spans="1:6" ht="15" hidden="1">
      <c r="A309" s="492"/>
      <c r="B309" s="73" t="s">
        <v>613</v>
      </c>
      <c r="C309" s="415">
        <v>355</v>
      </c>
      <c r="D309" s="500"/>
      <c r="E309" s="501"/>
      <c r="F309" s="456"/>
    </row>
    <row r="310" spans="1:6" ht="15" hidden="1">
      <c r="A310" s="492"/>
      <c r="B310" s="73" t="s">
        <v>233</v>
      </c>
      <c r="C310" s="93">
        <v>356</v>
      </c>
      <c r="D310" s="503">
        <f>D311+D312+D313</f>
        <v>0</v>
      </c>
      <c r="E310" s="504">
        <f>E311+E312+E313</f>
        <v>0</v>
      </c>
      <c r="F310" s="456"/>
    </row>
    <row r="311" spans="1:6" ht="30" hidden="1">
      <c r="A311" s="492"/>
      <c r="B311" s="73" t="s">
        <v>534</v>
      </c>
      <c r="C311" s="415">
        <v>357</v>
      </c>
      <c r="D311" s="500"/>
      <c r="E311" s="501"/>
      <c r="F311" s="456"/>
    </row>
    <row r="312" spans="1:6" ht="30" hidden="1">
      <c r="A312" s="492"/>
      <c r="B312" s="73" t="s">
        <v>535</v>
      </c>
      <c r="C312" s="415">
        <v>358</v>
      </c>
      <c r="D312" s="500"/>
      <c r="E312" s="501"/>
      <c r="F312" s="456"/>
    </row>
    <row r="313" spans="1:6" ht="15" hidden="1">
      <c r="A313" s="492"/>
      <c r="B313" s="73" t="s">
        <v>536</v>
      </c>
      <c r="C313" s="415">
        <v>359</v>
      </c>
      <c r="D313" s="500"/>
      <c r="E313" s="501"/>
      <c r="F313" s="456"/>
    </row>
    <row r="314" spans="1:6" ht="15" hidden="1">
      <c r="A314" s="492"/>
      <c r="B314" s="73" t="s">
        <v>234</v>
      </c>
      <c r="C314" s="415">
        <v>360</v>
      </c>
      <c r="D314" s="500"/>
      <c r="E314" s="501"/>
      <c r="F314" s="456"/>
    </row>
    <row r="315" spans="1:6" ht="15" hidden="1">
      <c r="A315" s="487" t="s">
        <v>235</v>
      </c>
      <c r="B315" s="73" t="s">
        <v>236</v>
      </c>
      <c r="C315" s="84">
        <v>370</v>
      </c>
      <c r="D315" s="499" t="s">
        <v>352</v>
      </c>
      <c r="E315" s="498" t="s">
        <v>352</v>
      </c>
      <c r="F315" s="454" t="s">
        <v>352</v>
      </c>
    </row>
    <row r="316" spans="1:6" ht="30" hidden="1">
      <c r="A316" s="487" t="s">
        <v>237</v>
      </c>
      <c r="B316" s="73" t="s">
        <v>238</v>
      </c>
      <c r="C316" s="84">
        <v>371</v>
      </c>
      <c r="D316" s="499" t="s">
        <v>352</v>
      </c>
      <c r="E316" s="498" t="s">
        <v>352</v>
      </c>
      <c r="F316" s="462" t="s">
        <v>239</v>
      </c>
    </row>
    <row r="317" spans="1:6" s="414" customFormat="1" ht="60" hidden="1">
      <c r="A317" s="490"/>
      <c r="B317" s="73" t="s">
        <v>614</v>
      </c>
      <c r="C317" s="415">
        <v>372</v>
      </c>
      <c r="D317" s="500">
        <f>D318+D319+D320+D321+D322</f>
        <v>0</v>
      </c>
      <c r="E317" s="501">
        <f>E318+E319+E320+E321+E322</f>
        <v>0</v>
      </c>
      <c r="F317" s="457"/>
    </row>
    <row r="318" spans="1:6" ht="15" hidden="1">
      <c r="A318" s="490"/>
      <c r="B318" s="73" t="s">
        <v>615</v>
      </c>
      <c r="C318" s="412">
        <f aca="true" t="shared" si="0" ref="C318:C324">C317+1</f>
        <v>373</v>
      </c>
      <c r="D318" s="500"/>
      <c r="E318" s="501"/>
      <c r="F318" s="456"/>
    </row>
    <row r="319" spans="1:6" ht="15" hidden="1">
      <c r="A319" s="490"/>
      <c r="B319" s="73" t="s">
        <v>616</v>
      </c>
      <c r="C319" s="412">
        <f t="shared" si="0"/>
        <v>374</v>
      </c>
      <c r="D319" s="500"/>
      <c r="E319" s="501"/>
      <c r="F319" s="456"/>
    </row>
    <row r="320" spans="1:6" ht="45" hidden="1">
      <c r="A320" s="490"/>
      <c r="B320" s="73" t="s">
        <v>1093</v>
      </c>
      <c r="C320" s="412">
        <f t="shared" si="0"/>
        <v>375</v>
      </c>
      <c r="D320" s="500"/>
      <c r="E320" s="501"/>
      <c r="F320" s="456"/>
    </row>
    <row r="321" spans="1:6" ht="15" hidden="1">
      <c r="A321" s="490"/>
      <c r="B321" s="73" t="s">
        <v>617</v>
      </c>
      <c r="C321" s="412" t="s">
        <v>749</v>
      </c>
      <c r="D321" s="500"/>
      <c r="E321" s="501"/>
      <c r="F321" s="456"/>
    </row>
    <row r="322" spans="1:6" ht="45" hidden="1">
      <c r="A322" s="490"/>
      <c r="B322" s="73" t="s">
        <v>1094</v>
      </c>
      <c r="C322" s="412">
        <f>C320+1</f>
        <v>376</v>
      </c>
      <c r="D322" s="500"/>
      <c r="E322" s="501"/>
      <c r="F322" s="456"/>
    </row>
    <row r="323" spans="1:6" s="414" customFormat="1" ht="15" hidden="1">
      <c r="A323" s="487" t="s">
        <v>454</v>
      </c>
      <c r="B323" s="73" t="s">
        <v>618</v>
      </c>
      <c r="C323" s="412">
        <f t="shared" si="0"/>
        <v>377</v>
      </c>
      <c r="D323" s="500">
        <f>D317</f>
        <v>0</v>
      </c>
      <c r="E323" s="501">
        <f>E317</f>
        <v>0</v>
      </c>
      <c r="F323" s="456"/>
    </row>
    <row r="324" spans="1:6" ht="45" hidden="1">
      <c r="A324" s="487"/>
      <c r="B324" s="73" t="s">
        <v>240</v>
      </c>
      <c r="C324" s="412">
        <f t="shared" si="0"/>
        <v>378</v>
      </c>
      <c r="D324" s="500"/>
      <c r="E324" s="501"/>
      <c r="F324" s="456"/>
    </row>
    <row r="325" spans="1:6" s="414" customFormat="1" ht="15" hidden="1">
      <c r="A325" s="487"/>
      <c r="B325" s="73" t="s">
        <v>241</v>
      </c>
      <c r="C325" s="412">
        <v>379</v>
      </c>
      <c r="D325" s="500">
        <f>D323+D324</f>
        <v>0</v>
      </c>
      <c r="E325" s="501">
        <f>E323+E324</f>
        <v>0</v>
      </c>
      <c r="F325" s="456"/>
    </row>
    <row r="326" spans="1:6" ht="30" hidden="1">
      <c r="A326" s="487" t="s">
        <v>242</v>
      </c>
      <c r="B326" s="73" t="s">
        <v>243</v>
      </c>
      <c r="C326" s="412">
        <v>385</v>
      </c>
      <c r="D326" s="499" t="s">
        <v>352</v>
      </c>
      <c r="E326" s="498" t="s">
        <v>352</v>
      </c>
      <c r="F326" s="462" t="s">
        <v>244</v>
      </c>
    </row>
    <row r="327" spans="1:6" s="414" customFormat="1" ht="60" hidden="1">
      <c r="A327" s="490"/>
      <c r="B327" s="73" t="s">
        <v>619</v>
      </c>
      <c r="C327" s="412">
        <v>386</v>
      </c>
      <c r="D327" s="500">
        <f>D328+D329+D330+D331+D332</f>
        <v>0</v>
      </c>
      <c r="E327" s="501">
        <f>E328+E329+E330+E331+E332</f>
        <v>0</v>
      </c>
      <c r="F327" s="461">
        <f>F328+F329+F330+F331+F332</f>
        <v>0</v>
      </c>
    </row>
    <row r="328" spans="1:6" ht="15" hidden="1">
      <c r="A328" s="490"/>
      <c r="B328" s="73" t="s">
        <v>620</v>
      </c>
      <c r="C328" s="412">
        <v>387</v>
      </c>
      <c r="D328" s="500"/>
      <c r="E328" s="501"/>
      <c r="F328" s="456"/>
    </row>
    <row r="329" spans="1:6" ht="15" hidden="1">
      <c r="A329" s="490"/>
      <c r="B329" s="73" t="s">
        <v>621</v>
      </c>
      <c r="C329" s="412">
        <f>C328+1</f>
        <v>388</v>
      </c>
      <c r="D329" s="500"/>
      <c r="E329" s="501"/>
      <c r="F329" s="456"/>
    </row>
    <row r="330" spans="1:6" ht="45" hidden="1">
      <c r="A330" s="490"/>
      <c r="B330" s="73" t="s">
        <v>1093</v>
      </c>
      <c r="C330" s="412">
        <f>C329+1</f>
        <v>389</v>
      </c>
      <c r="D330" s="500"/>
      <c r="E330" s="501"/>
      <c r="F330" s="456"/>
    </row>
    <row r="331" spans="1:6" ht="15" hidden="1">
      <c r="A331" s="490"/>
      <c r="B331" s="73" t="s">
        <v>617</v>
      </c>
      <c r="C331" s="412" t="s">
        <v>750</v>
      </c>
      <c r="D331" s="500"/>
      <c r="E331" s="501"/>
      <c r="F331" s="456"/>
    </row>
    <row r="332" spans="1:6" ht="45" hidden="1">
      <c r="A332" s="490"/>
      <c r="B332" s="73" t="s">
        <v>1094</v>
      </c>
      <c r="C332" s="412">
        <f>C330+1</f>
        <v>390</v>
      </c>
      <c r="D332" s="500"/>
      <c r="E332" s="501"/>
      <c r="F332" s="456"/>
    </row>
    <row r="333" spans="1:6" s="414" customFormat="1" ht="15" hidden="1">
      <c r="A333" s="487" t="s">
        <v>454</v>
      </c>
      <c r="B333" s="73" t="s">
        <v>622</v>
      </c>
      <c r="C333" s="412">
        <f>C332+1</f>
        <v>391</v>
      </c>
      <c r="D333" s="500"/>
      <c r="E333" s="501"/>
      <c r="F333" s="456"/>
    </row>
    <row r="334" spans="1:6" ht="30" hidden="1">
      <c r="A334" s="487"/>
      <c r="B334" s="73" t="s">
        <v>245</v>
      </c>
      <c r="C334" s="412">
        <f>C333+1</f>
        <v>392</v>
      </c>
      <c r="D334" s="499" t="s">
        <v>352</v>
      </c>
      <c r="E334" s="498" t="s">
        <v>352</v>
      </c>
      <c r="F334" s="473" t="s">
        <v>352</v>
      </c>
    </row>
    <row r="335" spans="1:6" s="414" customFormat="1" ht="15" hidden="1">
      <c r="A335" s="487"/>
      <c r="B335" s="73" t="s">
        <v>246</v>
      </c>
      <c r="C335" s="412">
        <v>393</v>
      </c>
      <c r="D335" s="500">
        <f>D333</f>
        <v>0</v>
      </c>
      <c r="E335" s="501">
        <f>E333</f>
        <v>0</v>
      </c>
      <c r="F335" s="476" t="s">
        <v>247</v>
      </c>
    </row>
    <row r="336" spans="1:6" ht="15" hidden="1">
      <c r="A336" s="487" t="s">
        <v>375</v>
      </c>
      <c r="B336" s="73" t="s">
        <v>248</v>
      </c>
      <c r="C336" s="412">
        <v>400</v>
      </c>
      <c r="D336" s="499" t="s">
        <v>352</v>
      </c>
      <c r="E336" s="498" t="s">
        <v>352</v>
      </c>
      <c r="F336" s="454" t="s">
        <v>352</v>
      </c>
    </row>
    <row r="337" spans="1:6" ht="15" hidden="1">
      <c r="A337" s="487" t="s">
        <v>249</v>
      </c>
      <c r="B337" s="73" t="s">
        <v>250</v>
      </c>
      <c r="C337" s="412">
        <v>401</v>
      </c>
      <c r="D337" s="499" t="s">
        <v>352</v>
      </c>
      <c r="E337" s="498" t="s">
        <v>352</v>
      </c>
      <c r="F337" s="454" t="s">
        <v>352</v>
      </c>
    </row>
    <row r="338" spans="1:6" s="414" customFormat="1" ht="75" hidden="1">
      <c r="A338" s="490"/>
      <c r="B338" s="73" t="s">
        <v>623</v>
      </c>
      <c r="C338" s="412">
        <v>402</v>
      </c>
      <c r="D338" s="500">
        <f>D339+D340+D341</f>
        <v>0</v>
      </c>
      <c r="E338" s="501">
        <f>E339+E340+E341</f>
        <v>0</v>
      </c>
      <c r="F338" s="475" t="s">
        <v>251</v>
      </c>
    </row>
    <row r="339" spans="1:6" ht="30" hidden="1">
      <c r="A339" s="490"/>
      <c r="B339" s="73" t="s">
        <v>624</v>
      </c>
      <c r="C339" s="412">
        <f aca="true" t="shared" si="1" ref="C339:C346">C338+1</f>
        <v>403</v>
      </c>
      <c r="D339" s="500"/>
      <c r="E339" s="501"/>
      <c r="F339" s="460"/>
    </row>
    <row r="340" spans="1:6" ht="45" hidden="1">
      <c r="A340" s="490"/>
      <c r="B340" s="73" t="s">
        <v>1095</v>
      </c>
      <c r="C340" s="412">
        <f t="shared" si="1"/>
        <v>404</v>
      </c>
      <c r="D340" s="500"/>
      <c r="E340" s="501"/>
      <c r="F340" s="460"/>
    </row>
    <row r="341" spans="1:6" ht="45" hidden="1">
      <c r="A341" s="490"/>
      <c r="B341" s="73" t="s">
        <v>1096</v>
      </c>
      <c r="C341" s="412">
        <f t="shared" si="1"/>
        <v>405</v>
      </c>
      <c r="D341" s="500"/>
      <c r="E341" s="501"/>
      <c r="F341" s="460"/>
    </row>
    <row r="342" spans="1:6" ht="45" hidden="1">
      <c r="A342" s="490"/>
      <c r="B342" s="73" t="s">
        <v>625</v>
      </c>
      <c r="C342" s="412">
        <f t="shared" si="1"/>
        <v>406</v>
      </c>
      <c r="D342" s="500"/>
      <c r="E342" s="501"/>
      <c r="F342" s="459" t="s">
        <v>252</v>
      </c>
    </row>
    <row r="343" spans="1:6" ht="45" hidden="1">
      <c r="A343" s="490"/>
      <c r="B343" s="73" t="s">
        <v>626</v>
      </c>
      <c r="C343" s="412">
        <f t="shared" si="1"/>
        <v>407</v>
      </c>
      <c r="D343" s="500"/>
      <c r="E343" s="501"/>
      <c r="F343" s="459" t="s">
        <v>253</v>
      </c>
    </row>
    <row r="344" spans="1:6" ht="60" hidden="1">
      <c r="A344" s="490"/>
      <c r="B344" s="73" t="s">
        <v>627</v>
      </c>
      <c r="C344" s="412">
        <f t="shared" si="1"/>
        <v>408</v>
      </c>
      <c r="D344" s="500"/>
      <c r="E344" s="501"/>
      <c r="F344" s="459" t="s">
        <v>254</v>
      </c>
    </row>
    <row r="345" spans="1:6" s="414" customFormat="1" ht="15" hidden="1">
      <c r="A345" s="490"/>
      <c r="B345" s="73" t="s">
        <v>628</v>
      </c>
      <c r="C345" s="412">
        <f t="shared" si="1"/>
        <v>409</v>
      </c>
      <c r="D345" s="500">
        <f>D338+D342+D343+D344</f>
        <v>0</v>
      </c>
      <c r="E345" s="501">
        <f>E338+E342+E343+E344</f>
        <v>0</v>
      </c>
      <c r="F345" s="460"/>
    </row>
    <row r="346" spans="1:6" s="414" customFormat="1" ht="60" hidden="1">
      <c r="A346" s="490"/>
      <c r="B346" s="73" t="s">
        <v>255</v>
      </c>
      <c r="C346" s="412">
        <f t="shared" si="1"/>
        <v>410</v>
      </c>
      <c r="D346" s="500">
        <f>D347+D348+D349</f>
        <v>0</v>
      </c>
      <c r="E346" s="501">
        <f>E347+E348+E349</f>
        <v>0</v>
      </c>
      <c r="F346" s="461">
        <f>F347+F348+F349</f>
        <v>0</v>
      </c>
    </row>
    <row r="347" spans="1:6" ht="15" hidden="1">
      <c r="A347" s="490"/>
      <c r="B347" s="73" t="s">
        <v>629</v>
      </c>
      <c r="C347" s="412">
        <v>411</v>
      </c>
      <c r="D347" s="500"/>
      <c r="E347" s="501"/>
      <c r="F347" s="456"/>
    </row>
    <row r="348" spans="1:6" ht="45" hidden="1">
      <c r="A348" s="490"/>
      <c r="B348" s="73" t="s">
        <v>525</v>
      </c>
      <c r="C348" s="412">
        <v>412</v>
      </c>
      <c r="D348" s="500"/>
      <c r="E348" s="501"/>
      <c r="F348" s="456"/>
    </row>
    <row r="349" spans="1:6" ht="45" hidden="1">
      <c r="A349" s="490"/>
      <c r="B349" s="73" t="s">
        <v>526</v>
      </c>
      <c r="C349" s="412">
        <v>413</v>
      </c>
      <c r="D349" s="500"/>
      <c r="E349" s="501"/>
      <c r="F349" s="456"/>
    </row>
    <row r="350" spans="1:6" ht="30" hidden="1">
      <c r="A350" s="490"/>
      <c r="B350" s="73" t="s">
        <v>630</v>
      </c>
      <c r="C350" s="412">
        <v>414</v>
      </c>
      <c r="D350" s="500"/>
      <c r="E350" s="501"/>
      <c r="F350" s="456"/>
    </row>
    <row r="351" spans="1:6" ht="30" hidden="1">
      <c r="A351" s="490"/>
      <c r="B351" s="73" t="s">
        <v>631</v>
      </c>
      <c r="C351" s="412">
        <v>415</v>
      </c>
      <c r="D351" s="500"/>
      <c r="E351" s="501"/>
      <c r="F351" s="456"/>
    </row>
    <row r="352" spans="1:6" s="414" customFormat="1" ht="15" hidden="1">
      <c r="A352" s="490"/>
      <c r="B352" s="73" t="s">
        <v>632</v>
      </c>
      <c r="C352" s="412">
        <v>416</v>
      </c>
      <c r="D352" s="500">
        <f>D351+D350+D346</f>
        <v>0</v>
      </c>
      <c r="E352" s="501">
        <f>E351+E350+E346</f>
        <v>0</v>
      </c>
      <c r="F352" s="456"/>
    </row>
    <row r="353" spans="1:6" s="414" customFormat="1" ht="15" hidden="1">
      <c r="A353" s="490"/>
      <c r="B353" s="73" t="s">
        <v>633</v>
      </c>
      <c r="C353" s="412">
        <v>417</v>
      </c>
      <c r="D353" s="500">
        <f>D345+D352</f>
        <v>0</v>
      </c>
      <c r="E353" s="501">
        <f>E345+E352</f>
        <v>0</v>
      </c>
      <c r="F353" s="456"/>
    </row>
    <row r="354" spans="1:6" ht="15" hidden="1">
      <c r="A354" s="490"/>
      <c r="B354" s="73" t="s">
        <v>256</v>
      </c>
      <c r="C354" s="412">
        <v>418</v>
      </c>
      <c r="D354" s="500"/>
      <c r="E354" s="501"/>
      <c r="F354" s="456"/>
    </row>
    <row r="355" spans="1:6" ht="30" hidden="1">
      <c r="A355" s="490"/>
      <c r="B355" s="73" t="s">
        <v>634</v>
      </c>
      <c r="C355" s="412">
        <v>419</v>
      </c>
      <c r="D355" s="500"/>
      <c r="E355" s="501"/>
      <c r="F355" s="456"/>
    </row>
    <row r="356" spans="1:6" s="414" customFormat="1" ht="15" hidden="1">
      <c r="A356" s="490"/>
      <c r="B356" s="73" t="s">
        <v>257</v>
      </c>
      <c r="C356" s="412">
        <v>420</v>
      </c>
      <c r="D356" s="500">
        <f>D354+D355</f>
        <v>0</v>
      </c>
      <c r="E356" s="501">
        <f>E354+E355</f>
        <v>0</v>
      </c>
      <c r="F356" s="456"/>
    </row>
    <row r="357" spans="1:6" ht="30" hidden="1">
      <c r="A357" s="490"/>
      <c r="B357" s="73" t="s">
        <v>258</v>
      </c>
      <c r="C357" s="412">
        <v>421</v>
      </c>
      <c r="D357" s="499" t="s">
        <v>352</v>
      </c>
      <c r="E357" s="498" t="s">
        <v>352</v>
      </c>
      <c r="F357" s="454" t="s">
        <v>352</v>
      </c>
    </row>
    <row r="358" spans="1:6" s="414" customFormat="1" ht="60" hidden="1">
      <c r="A358" s="490"/>
      <c r="B358" s="73" t="s">
        <v>635</v>
      </c>
      <c r="C358" s="412">
        <v>422</v>
      </c>
      <c r="D358" s="500">
        <f>D359+D360+D361+D362</f>
        <v>0</v>
      </c>
      <c r="E358" s="501">
        <f>E359+E360+E361+E362</f>
        <v>0</v>
      </c>
      <c r="F358" s="477"/>
    </row>
    <row r="359" spans="1:6" ht="30" hidden="1">
      <c r="A359" s="490"/>
      <c r="B359" s="73" t="s">
        <v>636</v>
      </c>
      <c r="C359" s="412">
        <v>423</v>
      </c>
      <c r="D359" s="500"/>
      <c r="E359" s="501"/>
      <c r="F359" s="460"/>
    </row>
    <row r="360" spans="1:6" ht="45" hidden="1">
      <c r="A360" s="490"/>
      <c r="B360" s="73" t="s">
        <v>1097</v>
      </c>
      <c r="C360" s="412">
        <v>424</v>
      </c>
      <c r="D360" s="500"/>
      <c r="E360" s="501"/>
      <c r="F360" s="460"/>
    </row>
    <row r="361" spans="1:6" ht="45" hidden="1">
      <c r="A361" s="490"/>
      <c r="B361" s="73" t="s">
        <v>1094</v>
      </c>
      <c r="C361" s="412">
        <v>425</v>
      </c>
      <c r="D361" s="500"/>
      <c r="E361" s="501"/>
      <c r="F361" s="460"/>
    </row>
    <row r="362" spans="1:6" ht="30" hidden="1">
      <c r="A362" s="490"/>
      <c r="B362" s="73" t="s">
        <v>637</v>
      </c>
      <c r="C362" s="412">
        <v>426</v>
      </c>
      <c r="D362" s="500"/>
      <c r="E362" s="501"/>
      <c r="F362" s="460"/>
    </row>
    <row r="363" spans="1:6" ht="60" hidden="1">
      <c r="A363" s="490"/>
      <c r="B363" s="73" t="s">
        <v>638</v>
      </c>
      <c r="C363" s="412">
        <f>C362+1</f>
        <v>427</v>
      </c>
      <c r="D363" s="500"/>
      <c r="E363" s="501"/>
      <c r="F363" s="459" t="s">
        <v>0</v>
      </c>
    </row>
    <row r="364" spans="1:6" ht="30" hidden="1">
      <c r="A364" s="490"/>
      <c r="B364" s="73" t="s">
        <v>636</v>
      </c>
      <c r="C364" s="412">
        <v>428</v>
      </c>
      <c r="D364" s="500"/>
      <c r="E364" s="501"/>
      <c r="F364" s="460"/>
    </row>
    <row r="365" spans="1:6" ht="45" hidden="1">
      <c r="A365" s="490"/>
      <c r="B365" s="73" t="s">
        <v>639</v>
      </c>
      <c r="C365" s="412">
        <v>429</v>
      </c>
      <c r="D365" s="500"/>
      <c r="E365" s="501"/>
      <c r="F365" s="460"/>
    </row>
    <row r="366" spans="1:6" ht="45" hidden="1">
      <c r="A366" s="490"/>
      <c r="B366" s="73" t="s">
        <v>1094</v>
      </c>
      <c r="C366" s="412" t="s">
        <v>773</v>
      </c>
      <c r="D366" s="500"/>
      <c r="E366" s="501"/>
      <c r="F366" s="460"/>
    </row>
    <row r="367" spans="1:6" ht="30" hidden="1">
      <c r="A367" s="490"/>
      <c r="B367" s="73" t="s">
        <v>1098</v>
      </c>
      <c r="C367" s="412" t="s">
        <v>774</v>
      </c>
      <c r="D367" s="500"/>
      <c r="E367" s="501"/>
      <c r="F367" s="460"/>
    </row>
    <row r="368" spans="1:6" ht="15" hidden="1">
      <c r="A368" s="487" t="s">
        <v>1</v>
      </c>
      <c r="B368" s="73" t="s">
        <v>2</v>
      </c>
      <c r="C368" s="412">
        <v>430</v>
      </c>
      <c r="D368" s="499" t="s">
        <v>352</v>
      </c>
      <c r="E368" s="498" t="s">
        <v>352</v>
      </c>
      <c r="F368" s="454" t="s">
        <v>352</v>
      </c>
    </row>
    <row r="369" spans="1:6" s="414" customFormat="1" ht="45" hidden="1">
      <c r="A369" s="490"/>
      <c r="B369" s="73" t="s">
        <v>3</v>
      </c>
      <c r="C369" s="412">
        <v>431</v>
      </c>
      <c r="D369" s="500">
        <f>D370+D371+D372</f>
        <v>0</v>
      </c>
      <c r="E369" s="501">
        <f>E370+E371+E372</f>
        <v>0</v>
      </c>
      <c r="F369" s="475" t="s">
        <v>4</v>
      </c>
    </row>
    <row r="370" spans="1:6" ht="15" hidden="1">
      <c r="A370" s="490"/>
      <c r="B370" s="73" t="s">
        <v>640</v>
      </c>
      <c r="C370" s="412">
        <v>432</v>
      </c>
      <c r="D370" s="500"/>
      <c r="E370" s="501"/>
      <c r="F370" s="456"/>
    </row>
    <row r="371" spans="1:6" ht="45" hidden="1">
      <c r="A371" s="490"/>
      <c r="B371" s="73" t="s">
        <v>1093</v>
      </c>
      <c r="C371" s="412">
        <v>433</v>
      </c>
      <c r="D371" s="500"/>
      <c r="E371" s="501"/>
      <c r="F371" s="456"/>
    </row>
    <row r="372" spans="1:6" ht="45" hidden="1">
      <c r="A372" s="490"/>
      <c r="B372" s="73" t="s">
        <v>526</v>
      </c>
      <c r="C372" s="412">
        <v>434</v>
      </c>
      <c r="D372" s="500"/>
      <c r="E372" s="501"/>
      <c r="F372" s="456"/>
    </row>
    <row r="373" spans="1:6" ht="60" hidden="1">
      <c r="A373" s="490"/>
      <c r="B373" s="73" t="s">
        <v>641</v>
      </c>
      <c r="C373" s="412">
        <f>C372+1</f>
        <v>435</v>
      </c>
      <c r="D373" s="500"/>
      <c r="E373" s="501"/>
      <c r="F373" s="459" t="s">
        <v>5</v>
      </c>
    </row>
    <row r="374" spans="1:6" ht="30" hidden="1">
      <c r="A374" s="490"/>
      <c r="B374" s="73" t="s">
        <v>642</v>
      </c>
      <c r="C374" s="412">
        <f>C373+1</f>
        <v>436</v>
      </c>
      <c r="D374" s="500"/>
      <c r="E374" s="501"/>
      <c r="F374" s="459" t="s">
        <v>6</v>
      </c>
    </row>
    <row r="375" spans="1:6" s="414" customFormat="1" ht="15" hidden="1">
      <c r="A375" s="490"/>
      <c r="B375" s="73" t="s">
        <v>643</v>
      </c>
      <c r="C375" s="412">
        <f>C374+1</f>
        <v>437</v>
      </c>
      <c r="D375" s="500">
        <f>D369+D373+D374</f>
        <v>0</v>
      </c>
      <c r="E375" s="501">
        <f>E369+E373+E374</f>
        <v>0</v>
      </c>
      <c r="F375" s="456"/>
    </row>
    <row r="376" spans="1:6" ht="90" hidden="1">
      <c r="A376" s="490"/>
      <c r="B376" s="73" t="s">
        <v>644</v>
      </c>
      <c r="C376" s="412">
        <v>438</v>
      </c>
      <c r="D376" s="499" t="s">
        <v>352</v>
      </c>
      <c r="E376" s="498" t="s">
        <v>352</v>
      </c>
      <c r="F376" s="473" t="s">
        <v>352</v>
      </c>
    </row>
    <row r="377" spans="1:6" ht="15" hidden="1">
      <c r="A377" s="490"/>
      <c r="B377" s="73" t="s">
        <v>645</v>
      </c>
      <c r="C377" s="412">
        <v>439</v>
      </c>
      <c r="D377" s="499" t="s">
        <v>352</v>
      </c>
      <c r="E377" s="498" t="s">
        <v>352</v>
      </c>
      <c r="F377" s="473" t="s">
        <v>352</v>
      </c>
    </row>
    <row r="378" spans="1:6" ht="45" hidden="1">
      <c r="A378" s="490"/>
      <c r="B378" s="73" t="s">
        <v>1093</v>
      </c>
      <c r="C378" s="412">
        <v>440</v>
      </c>
      <c r="D378" s="499" t="s">
        <v>352</v>
      </c>
      <c r="E378" s="498" t="s">
        <v>352</v>
      </c>
      <c r="F378" s="473" t="s">
        <v>352</v>
      </c>
    </row>
    <row r="379" spans="1:6" ht="45" hidden="1">
      <c r="A379" s="490"/>
      <c r="B379" s="73" t="s">
        <v>1094</v>
      </c>
      <c r="C379" s="412">
        <v>441</v>
      </c>
      <c r="D379" s="499" t="s">
        <v>352</v>
      </c>
      <c r="E379" s="498" t="s">
        <v>352</v>
      </c>
      <c r="F379" s="473" t="s">
        <v>352</v>
      </c>
    </row>
    <row r="380" spans="1:6" ht="30" hidden="1">
      <c r="A380" s="490"/>
      <c r="B380" s="73" t="s">
        <v>646</v>
      </c>
      <c r="C380" s="412">
        <v>442</v>
      </c>
      <c r="D380" s="499" t="s">
        <v>352</v>
      </c>
      <c r="E380" s="498" t="s">
        <v>352</v>
      </c>
      <c r="F380" s="473" t="s">
        <v>352</v>
      </c>
    </row>
    <row r="381" spans="1:6" ht="30" hidden="1">
      <c r="A381" s="490"/>
      <c r="B381" s="73" t="s">
        <v>647</v>
      </c>
      <c r="C381" s="412">
        <v>443</v>
      </c>
      <c r="D381" s="499" t="s">
        <v>352</v>
      </c>
      <c r="E381" s="498" t="s">
        <v>352</v>
      </c>
      <c r="F381" s="473" t="s">
        <v>352</v>
      </c>
    </row>
    <row r="382" spans="1:6" s="414" customFormat="1" ht="15" hidden="1">
      <c r="A382" s="490"/>
      <c r="B382" s="73" t="s">
        <v>648</v>
      </c>
      <c r="C382" s="412">
        <v>444</v>
      </c>
      <c r="D382" s="499" t="s">
        <v>352</v>
      </c>
      <c r="E382" s="498" t="s">
        <v>352</v>
      </c>
      <c r="F382" s="473" t="s">
        <v>352</v>
      </c>
    </row>
    <row r="383" spans="1:6" s="414" customFormat="1" ht="15" hidden="1">
      <c r="A383" s="490"/>
      <c r="B383" s="73" t="s">
        <v>649</v>
      </c>
      <c r="C383" s="412">
        <v>445</v>
      </c>
      <c r="D383" s="499"/>
      <c r="E383" s="498"/>
      <c r="F383" s="476" t="s">
        <v>7</v>
      </c>
    </row>
    <row r="384" spans="1:6" ht="30" hidden="1">
      <c r="A384" s="490"/>
      <c r="B384" s="73" t="s">
        <v>8</v>
      </c>
      <c r="C384" s="412">
        <v>446</v>
      </c>
      <c r="D384" s="499" t="s">
        <v>352</v>
      </c>
      <c r="E384" s="498" t="s">
        <v>352</v>
      </c>
      <c r="F384" s="454" t="s">
        <v>352</v>
      </c>
    </row>
    <row r="385" spans="1:6" s="414" customFormat="1" ht="60" hidden="1">
      <c r="A385" s="490"/>
      <c r="B385" s="73" t="s">
        <v>9</v>
      </c>
      <c r="C385" s="412">
        <v>447</v>
      </c>
      <c r="D385" s="500"/>
      <c r="E385" s="501"/>
      <c r="F385" s="477"/>
    </row>
    <row r="386" spans="1:6" ht="30" hidden="1">
      <c r="A386" s="490"/>
      <c r="B386" s="73" t="s">
        <v>650</v>
      </c>
      <c r="C386" s="412">
        <v>448</v>
      </c>
      <c r="D386" s="500"/>
      <c r="E386" s="501"/>
      <c r="F386" s="454"/>
    </row>
    <row r="387" spans="1:6" ht="45" hidden="1">
      <c r="A387" s="490"/>
      <c r="B387" s="73" t="s">
        <v>651</v>
      </c>
      <c r="C387" s="412">
        <v>449</v>
      </c>
      <c r="D387" s="500"/>
      <c r="E387" s="501"/>
      <c r="F387" s="454"/>
    </row>
    <row r="388" spans="1:6" ht="45" hidden="1">
      <c r="A388" s="490"/>
      <c r="B388" s="73" t="s">
        <v>526</v>
      </c>
      <c r="C388" s="412">
        <v>450</v>
      </c>
      <c r="D388" s="500"/>
      <c r="E388" s="501"/>
      <c r="F388" s="454"/>
    </row>
    <row r="389" spans="1:6" ht="30" hidden="1">
      <c r="A389" s="490"/>
      <c r="B389" s="73" t="s">
        <v>1099</v>
      </c>
      <c r="C389" s="412">
        <v>451</v>
      </c>
      <c r="D389" s="500"/>
      <c r="E389" s="501"/>
      <c r="F389" s="454"/>
    </row>
    <row r="390" spans="1:6" ht="60" hidden="1">
      <c r="A390" s="490"/>
      <c r="B390" s="73" t="s">
        <v>652</v>
      </c>
      <c r="C390" s="412">
        <v>452</v>
      </c>
      <c r="D390" s="499" t="s">
        <v>352</v>
      </c>
      <c r="E390" s="498" t="s">
        <v>352</v>
      </c>
      <c r="F390" s="473" t="s">
        <v>352</v>
      </c>
    </row>
    <row r="391" spans="1:6" ht="30" hidden="1">
      <c r="A391" s="490"/>
      <c r="B391" s="73" t="s">
        <v>653</v>
      </c>
      <c r="C391" s="412">
        <v>453</v>
      </c>
      <c r="D391" s="499" t="s">
        <v>352</v>
      </c>
      <c r="E391" s="498" t="s">
        <v>352</v>
      </c>
      <c r="F391" s="473" t="s">
        <v>352</v>
      </c>
    </row>
    <row r="392" spans="1:6" ht="45" hidden="1">
      <c r="A392" s="490"/>
      <c r="B392" s="73" t="s">
        <v>654</v>
      </c>
      <c r="C392" s="412">
        <v>454</v>
      </c>
      <c r="D392" s="499" t="s">
        <v>352</v>
      </c>
      <c r="E392" s="498" t="s">
        <v>352</v>
      </c>
      <c r="F392" s="473" t="s">
        <v>352</v>
      </c>
    </row>
    <row r="393" spans="1:6" ht="45" hidden="1">
      <c r="A393" s="490"/>
      <c r="B393" s="73" t="s">
        <v>1094</v>
      </c>
      <c r="C393" s="412" t="s">
        <v>775</v>
      </c>
      <c r="D393" s="499" t="s">
        <v>352</v>
      </c>
      <c r="E393" s="498" t="s">
        <v>352</v>
      </c>
      <c r="F393" s="473" t="s">
        <v>352</v>
      </c>
    </row>
    <row r="394" spans="1:6" ht="30" hidden="1">
      <c r="A394" s="490"/>
      <c r="B394" s="73" t="s">
        <v>1100</v>
      </c>
      <c r="C394" s="412" t="s">
        <v>776</v>
      </c>
      <c r="D394" s="499" t="s">
        <v>352</v>
      </c>
      <c r="E394" s="498" t="s">
        <v>352</v>
      </c>
      <c r="F394" s="473" t="s">
        <v>352</v>
      </c>
    </row>
    <row r="395" spans="1:6" ht="15">
      <c r="A395" s="487" t="s">
        <v>203</v>
      </c>
      <c r="B395" s="73" t="s">
        <v>10</v>
      </c>
      <c r="C395" s="412">
        <v>455</v>
      </c>
      <c r="D395" s="499" t="s">
        <v>352</v>
      </c>
      <c r="E395" s="498" t="s">
        <v>352</v>
      </c>
      <c r="F395" s="454" t="s">
        <v>352</v>
      </c>
    </row>
    <row r="396" spans="1:6" ht="15">
      <c r="A396" s="487" t="s">
        <v>205</v>
      </c>
      <c r="B396" s="73" t="s">
        <v>11</v>
      </c>
      <c r="C396" s="412">
        <v>456</v>
      </c>
      <c r="D396" s="499" t="s">
        <v>352</v>
      </c>
      <c r="E396" s="498" t="s">
        <v>352</v>
      </c>
      <c r="F396" s="454" t="s">
        <v>352</v>
      </c>
    </row>
    <row r="397" spans="1:6" ht="45">
      <c r="A397" s="490"/>
      <c r="B397" s="94" t="s">
        <v>655</v>
      </c>
      <c r="C397" s="95">
        <v>457</v>
      </c>
      <c r="D397" s="505">
        <f>D398+D399+D403+D404</f>
        <v>0</v>
      </c>
      <c r="E397" s="506">
        <f>E398+E399+E403+E404</f>
        <v>0</v>
      </c>
      <c r="F397" s="459" t="s">
        <v>12</v>
      </c>
    </row>
    <row r="398" spans="1:6" ht="15">
      <c r="A398" s="490"/>
      <c r="B398" s="73" t="s">
        <v>656</v>
      </c>
      <c r="C398" s="412">
        <v>458</v>
      </c>
      <c r="D398" s="500"/>
      <c r="E398" s="501"/>
      <c r="F398" s="465" t="e">
        <f>'[2]ANEXA 40 a'!F372</f>
        <v>#REF!</v>
      </c>
    </row>
    <row r="399" spans="1:6" s="414" customFormat="1" ht="15">
      <c r="A399" s="490"/>
      <c r="B399" s="73" t="s">
        <v>13</v>
      </c>
      <c r="C399" s="412">
        <f aca="true" t="shared" si="2" ref="C399:C404">C398+1</f>
        <v>459</v>
      </c>
      <c r="D399" s="500">
        <f>D400+D401+D402</f>
        <v>0</v>
      </c>
      <c r="E399" s="501">
        <f>E400+E401+E402</f>
        <v>0</v>
      </c>
      <c r="F399" s="465" t="e">
        <f>'[2]ANEXA 40 a'!F373</f>
        <v>#REF!</v>
      </c>
    </row>
    <row r="400" spans="1:6" ht="30">
      <c r="A400" s="490"/>
      <c r="B400" s="73" t="s">
        <v>534</v>
      </c>
      <c r="C400" s="412">
        <f t="shared" si="2"/>
        <v>460</v>
      </c>
      <c r="D400" s="500"/>
      <c r="E400" s="501"/>
      <c r="F400" s="456"/>
    </row>
    <row r="401" spans="1:6" ht="30">
      <c r="A401" s="490"/>
      <c r="B401" s="73" t="s">
        <v>535</v>
      </c>
      <c r="C401" s="412">
        <f t="shared" si="2"/>
        <v>461</v>
      </c>
      <c r="D401" s="500"/>
      <c r="E401" s="501"/>
      <c r="F401" s="456"/>
    </row>
    <row r="402" spans="1:6" ht="15">
      <c r="A402" s="490"/>
      <c r="B402" s="73" t="s">
        <v>536</v>
      </c>
      <c r="C402" s="412">
        <f t="shared" si="2"/>
        <v>462</v>
      </c>
      <c r="D402" s="500"/>
      <c r="E402" s="501"/>
      <c r="F402" s="456"/>
    </row>
    <row r="403" spans="1:6" ht="45">
      <c r="A403" s="490"/>
      <c r="B403" s="73" t="s">
        <v>1093</v>
      </c>
      <c r="C403" s="412">
        <f t="shared" si="2"/>
        <v>463</v>
      </c>
      <c r="D403" s="500"/>
      <c r="E403" s="501"/>
      <c r="F403" s="456"/>
    </row>
    <row r="404" spans="1:6" ht="45">
      <c r="A404" s="490"/>
      <c r="B404" s="73" t="s">
        <v>1094</v>
      </c>
      <c r="C404" s="412">
        <f t="shared" si="2"/>
        <v>464</v>
      </c>
      <c r="D404" s="500"/>
      <c r="E404" s="501"/>
      <c r="F404" s="456"/>
    </row>
    <row r="405" spans="1:6" ht="60">
      <c r="A405" s="490"/>
      <c r="B405" s="73" t="s">
        <v>1184</v>
      </c>
      <c r="C405" s="412">
        <v>465</v>
      </c>
      <c r="D405" s="500">
        <v>67959</v>
      </c>
      <c r="E405" s="501">
        <v>19024</v>
      </c>
      <c r="F405" s="459" t="s">
        <v>14</v>
      </c>
    </row>
    <row r="406" spans="1:6" ht="15">
      <c r="A406" s="490"/>
      <c r="B406" s="73" t="s">
        <v>657</v>
      </c>
      <c r="C406" s="412">
        <v>466</v>
      </c>
      <c r="D406" s="500"/>
      <c r="E406" s="501"/>
      <c r="F406" s="456"/>
    </row>
    <row r="407" spans="1:6" s="414" customFormat="1" ht="15">
      <c r="A407" s="490"/>
      <c r="B407" s="73" t="s">
        <v>1101</v>
      </c>
      <c r="C407" s="412">
        <v>467</v>
      </c>
      <c r="D407" s="499">
        <f>D408+D409+D410</f>
        <v>67959</v>
      </c>
      <c r="E407" s="498">
        <f>E408+E409+E410</f>
        <v>19024</v>
      </c>
      <c r="F407" s="457"/>
    </row>
    <row r="408" spans="1:6" ht="30">
      <c r="A408" s="490"/>
      <c r="B408" s="73" t="s">
        <v>534</v>
      </c>
      <c r="C408" s="412" t="s">
        <v>777</v>
      </c>
      <c r="D408" s="500"/>
      <c r="E408" s="501"/>
      <c r="F408" s="456"/>
    </row>
    <row r="409" spans="1:6" ht="30">
      <c r="A409" s="490"/>
      <c r="B409" s="73" t="s">
        <v>554</v>
      </c>
      <c r="C409" s="412" t="s">
        <v>778</v>
      </c>
      <c r="D409" s="500">
        <v>67959</v>
      </c>
      <c r="E409" s="501">
        <v>19024</v>
      </c>
      <c r="F409" s="456"/>
    </row>
    <row r="410" spans="1:6" ht="15">
      <c r="A410" s="490"/>
      <c r="B410" s="73" t="s">
        <v>536</v>
      </c>
      <c r="C410" s="412" t="s">
        <v>779</v>
      </c>
      <c r="D410" s="500"/>
      <c r="E410" s="501"/>
      <c r="F410" s="456"/>
    </row>
    <row r="411" spans="1:6" ht="45">
      <c r="A411" s="490"/>
      <c r="B411" s="73" t="s">
        <v>1093</v>
      </c>
      <c r="C411" s="412" t="s">
        <v>780</v>
      </c>
      <c r="D411" s="500"/>
      <c r="E411" s="501"/>
      <c r="F411" s="456"/>
    </row>
    <row r="412" spans="1:6" ht="45">
      <c r="A412" s="490"/>
      <c r="B412" s="73" t="s">
        <v>1094</v>
      </c>
      <c r="C412" s="412" t="s">
        <v>781</v>
      </c>
      <c r="D412" s="500"/>
      <c r="E412" s="501"/>
      <c r="F412" s="456"/>
    </row>
    <row r="413" spans="1:6" ht="30">
      <c r="A413" s="490"/>
      <c r="B413" s="73" t="s">
        <v>658</v>
      </c>
      <c r="C413" s="412">
        <v>469</v>
      </c>
      <c r="D413" s="500"/>
      <c r="E413" s="501"/>
      <c r="F413" s="456"/>
    </row>
    <row r="414" spans="1:6" ht="15">
      <c r="A414" s="487" t="s">
        <v>211</v>
      </c>
      <c r="B414" s="73" t="s">
        <v>15</v>
      </c>
      <c r="C414" s="412">
        <v>470</v>
      </c>
      <c r="D414" s="500" t="s">
        <v>352</v>
      </c>
      <c r="E414" s="501" t="s">
        <v>352</v>
      </c>
      <c r="F414" s="462" t="s">
        <v>16</v>
      </c>
    </row>
    <row r="415" spans="1:6" ht="77.25" customHeight="1">
      <c r="A415" s="490"/>
      <c r="B415" s="73" t="s">
        <v>1185</v>
      </c>
      <c r="C415" s="412">
        <v>471</v>
      </c>
      <c r="D415" s="500">
        <v>24239</v>
      </c>
      <c r="E415" s="501">
        <v>19883</v>
      </c>
      <c r="F415" s="456"/>
    </row>
    <row r="416" spans="1:6" ht="45">
      <c r="A416" s="490"/>
      <c r="B416" s="73" t="s">
        <v>1102</v>
      </c>
      <c r="C416" s="412">
        <v>472</v>
      </c>
      <c r="D416" s="500"/>
      <c r="E416" s="501"/>
      <c r="F416" s="478" t="s">
        <v>17</v>
      </c>
    </row>
    <row r="417" spans="1:6" ht="45">
      <c r="A417" s="490"/>
      <c r="B417" s="73" t="s">
        <v>1186</v>
      </c>
      <c r="C417" s="412">
        <v>473</v>
      </c>
      <c r="D417" s="500">
        <v>342840</v>
      </c>
      <c r="E417" s="501">
        <v>335722</v>
      </c>
      <c r="F417" s="456"/>
    </row>
    <row r="418" spans="1:6" ht="15">
      <c r="A418" s="490"/>
      <c r="B418" s="73" t="s">
        <v>18</v>
      </c>
      <c r="C418" s="412">
        <v>474</v>
      </c>
      <c r="D418" s="500"/>
      <c r="E418" s="501"/>
      <c r="F418" s="456"/>
    </row>
    <row r="419" spans="1:6" ht="45">
      <c r="A419" s="490"/>
      <c r="B419" s="73" t="s">
        <v>19</v>
      </c>
      <c r="C419" s="412">
        <v>475</v>
      </c>
      <c r="D419" s="500"/>
      <c r="E419" s="501"/>
      <c r="F419" s="456"/>
    </row>
    <row r="420" spans="1:6" ht="15">
      <c r="A420" s="490"/>
      <c r="B420" s="73" t="s">
        <v>1103</v>
      </c>
      <c r="C420" s="412" t="s">
        <v>782</v>
      </c>
      <c r="D420" s="500"/>
      <c r="E420" s="501"/>
      <c r="F420" s="456"/>
    </row>
    <row r="421" spans="1:6" ht="15">
      <c r="A421" s="490"/>
      <c r="B421" s="73" t="s">
        <v>1104</v>
      </c>
      <c r="C421" s="412" t="s">
        <v>783</v>
      </c>
      <c r="D421" s="500"/>
      <c r="E421" s="501"/>
      <c r="F421" s="456"/>
    </row>
    <row r="422" spans="1:6" s="414" customFormat="1" ht="15">
      <c r="A422" s="490"/>
      <c r="B422" s="73" t="s">
        <v>20</v>
      </c>
      <c r="C422" s="412">
        <v>476</v>
      </c>
      <c r="D422" s="499">
        <f>D415+D416+D417+D418+D419</f>
        <v>367079</v>
      </c>
      <c r="E422" s="498">
        <f>E415+E416+E417+E418+E419</f>
        <v>355605</v>
      </c>
      <c r="F422" s="456"/>
    </row>
    <row r="423" spans="1:6" ht="30" hidden="1">
      <c r="A423" s="490"/>
      <c r="B423" s="73" t="s">
        <v>659</v>
      </c>
      <c r="C423" s="412">
        <v>477</v>
      </c>
      <c r="D423" s="500"/>
      <c r="E423" s="501"/>
      <c r="F423" s="456"/>
    </row>
    <row r="424" spans="1:6" ht="45" hidden="1">
      <c r="A424" s="490"/>
      <c r="B424" s="73" t="s">
        <v>988</v>
      </c>
      <c r="C424" s="412">
        <v>478</v>
      </c>
      <c r="D424" s="500"/>
      <c r="E424" s="501"/>
      <c r="F424" s="456"/>
    </row>
    <row r="425" spans="1:6" ht="45" hidden="1">
      <c r="A425" s="490"/>
      <c r="B425" s="73" t="s">
        <v>660</v>
      </c>
      <c r="C425" s="412">
        <v>479</v>
      </c>
      <c r="D425" s="500"/>
      <c r="E425" s="501"/>
      <c r="F425" s="456"/>
    </row>
    <row r="426" spans="1:6" ht="45" hidden="1">
      <c r="A426" s="490"/>
      <c r="B426" s="73" t="s">
        <v>661</v>
      </c>
      <c r="C426" s="412">
        <v>480</v>
      </c>
      <c r="D426" s="500"/>
      <c r="E426" s="501"/>
      <c r="F426" s="456"/>
    </row>
    <row r="427" spans="1:6" ht="45" hidden="1">
      <c r="A427" s="490"/>
      <c r="B427" s="73" t="s">
        <v>662</v>
      </c>
      <c r="C427" s="412">
        <v>481</v>
      </c>
      <c r="D427" s="500"/>
      <c r="E427" s="501"/>
      <c r="F427" s="456"/>
    </row>
    <row r="428" spans="1:6" ht="45" hidden="1">
      <c r="A428" s="490"/>
      <c r="B428" s="73" t="s">
        <v>663</v>
      </c>
      <c r="C428" s="412">
        <v>482</v>
      </c>
      <c r="D428" s="500"/>
      <c r="E428" s="501"/>
      <c r="F428" s="456"/>
    </row>
    <row r="429" spans="1:6" ht="45" hidden="1">
      <c r="A429" s="490"/>
      <c r="B429" s="73" t="s">
        <v>664</v>
      </c>
      <c r="C429" s="412" t="s">
        <v>784</v>
      </c>
      <c r="D429" s="500"/>
      <c r="E429" s="501"/>
      <c r="F429" s="456"/>
    </row>
    <row r="430" spans="1:6" ht="45" hidden="1">
      <c r="A430" s="490"/>
      <c r="B430" s="73" t="s">
        <v>665</v>
      </c>
      <c r="C430" s="412">
        <v>483</v>
      </c>
      <c r="D430" s="500"/>
      <c r="E430" s="501"/>
      <c r="F430" s="456" t="s">
        <v>21</v>
      </c>
    </row>
    <row r="431" spans="1:6" ht="45" hidden="1">
      <c r="A431" s="490"/>
      <c r="B431" s="73" t="s">
        <v>666</v>
      </c>
      <c r="C431" s="412">
        <v>484</v>
      </c>
      <c r="D431" s="500"/>
      <c r="E431" s="501"/>
      <c r="F431" s="456"/>
    </row>
    <row r="432" spans="1:6" ht="30" hidden="1">
      <c r="A432" s="490"/>
      <c r="B432" s="73" t="s">
        <v>667</v>
      </c>
      <c r="C432" s="412">
        <v>485</v>
      </c>
      <c r="D432" s="500"/>
      <c r="E432" s="501"/>
      <c r="F432" s="456"/>
    </row>
    <row r="433" spans="1:6" ht="45" hidden="1">
      <c r="A433" s="490"/>
      <c r="B433" s="73" t="s">
        <v>668</v>
      </c>
      <c r="C433" s="412">
        <v>486</v>
      </c>
      <c r="D433" s="500"/>
      <c r="E433" s="501"/>
      <c r="F433" s="456"/>
    </row>
    <row r="434" spans="1:6" s="414" customFormat="1" ht="15" hidden="1">
      <c r="A434" s="490"/>
      <c r="B434" s="73" t="s">
        <v>669</v>
      </c>
      <c r="C434" s="412">
        <v>487</v>
      </c>
      <c r="D434" s="500">
        <f>D424+D425+D426+D427+D428+D430+D431+D433</f>
        <v>0</v>
      </c>
      <c r="E434" s="501">
        <f>E424+E425+E426+E427+E428+E430+E431+E433</f>
        <v>0</v>
      </c>
      <c r="F434" s="456"/>
    </row>
    <row r="435" spans="1:6" ht="15" hidden="1">
      <c r="A435" s="490"/>
      <c r="B435" s="73" t="s">
        <v>670</v>
      </c>
      <c r="C435" s="412">
        <v>488</v>
      </c>
      <c r="D435" s="499" t="s">
        <v>331</v>
      </c>
      <c r="E435" s="498" t="s">
        <v>331</v>
      </c>
      <c r="F435" s="454" t="s">
        <v>331</v>
      </c>
    </row>
    <row r="436" spans="1:6" ht="30">
      <c r="A436" s="490"/>
      <c r="B436" s="73" t="s">
        <v>671</v>
      </c>
      <c r="C436" s="412">
        <v>489</v>
      </c>
      <c r="D436" s="500">
        <f>D437+D438+D439+D440+D441+D442+D443</f>
        <v>0</v>
      </c>
      <c r="E436" s="501">
        <f>E437+E438+E439+E440+E441+E442+E443</f>
        <v>0</v>
      </c>
      <c r="F436" s="456"/>
    </row>
    <row r="437" spans="1:6" ht="30">
      <c r="A437" s="490"/>
      <c r="B437" s="73" t="s">
        <v>672</v>
      </c>
      <c r="C437" s="412" t="s">
        <v>785</v>
      </c>
      <c r="D437" s="500"/>
      <c r="E437" s="501"/>
      <c r="F437" s="456"/>
    </row>
    <row r="438" spans="1:6" ht="45">
      <c r="A438" s="490"/>
      <c r="B438" s="73" t="s">
        <v>989</v>
      </c>
      <c r="C438" s="412" t="s">
        <v>786</v>
      </c>
      <c r="D438" s="500"/>
      <c r="E438" s="501"/>
      <c r="F438" s="465">
        <f>'[1]ANEXA 40 a'!F412</f>
      </c>
    </row>
    <row r="439" spans="1:6" ht="60">
      <c r="A439" s="490"/>
      <c r="B439" s="73" t="s">
        <v>22</v>
      </c>
      <c r="C439" s="412" t="s">
        <v>787</v>
      </c>
      <c r="D439" s="500"/>
      <c r="E439" s="501"/>
      <c r="F439" s="456"/>
    </row>
    <row r="440" spans="1:6" ht="45">
      <c r="A440" s="490"/>
      <c r="B440" s="73" t="s">
        <v>990</v>
      </c>
      <c r="C440" s="412" t="s">
        <v>751</v>
      </c>
      <c r="D440" s="500"/>
      <c r="E440" s="501"/>
      <c r="F440" s="456"/>
    </row>
    <row r="441" spans="1:6" ht="60">
      <c r="A441" s="490"/>
      <c r="B441" s="73" t="s">
        <v>991</v>
      </c>
      <c r="C441" s="412" t="s">
        <v>752</v>
      </c>
      <c r="D441" s="500"/>
      <c r="E441" s="501"/>
      <c r="F441" s="456"/>
    </row>
    <row r="442" spans="1:5" s="419" customFormat="1" ht="57">
      <c r="A442" s="85"/>
      <c r="B442" s="96" t="s">
        <v>992</v>
      </c>
      <c r="C442" s="97" t="s">
        <v>806</v>
      </c>
      <c r="D442" s="507"/>
      <c r="E442" s="508"/>
    </row>
    <row r="443" spans="1:5" s="419" customFormat="1" ht="57">
      <c r="A443" s="85"/>
      <c r="B443" s="96" t="s">
        <v>993</v>
      </c>
      <c r="C443" s="97" t="s">
        <v>807</v>
      </c>
      <c r="D443" s="507"/>
      <c r="E443" s="508"/>
    </row>
    <row r="444" spans="1:6" ht="30">
      <c r="A444" s="490"/>
      <c r="B444" s="73" t="s">
        <v>994</v>
      </c>
      <c r="C444" s="412" t="s">
        <v>788</v>
      </c>
      <c r="D444" s="500">
        <f>D445+D447+D448+D449+D450+D451</f>
        <v>0</v>
      </c>
      <c r="E444" s="501">
        <f>E445+E447+E448+E449+E450+E451</f>
        <v>0</v>
      </c>
      <c r="F444" s="456"/>
    </row>
    <row r="445" spans="1:6" ht="30">
      <c r="A445" s="490"/>
      <c r="B445" s="73" t="s">
        <v>673</v>
      </c>
      <c r="C445" s="412" t="s">
        <v>789</v>
      </c>
      <c r="D445" s="500"/>
      <c r="E445" s="501"/>
      <c r="F445" s="456"/>
    </row>
    <row r="446" spans="1:6" ht="45">
      <c r="A446" s="490"/>
      <c r="B446" s="73" t="s">
        <v>1105</v>
      </c>
      <c r="C446" s="420" t="s">
        <v>790</v>
      </c>
      <c r="D446" s="500"/>
      <c r="E446" s="501"/>
      <c r="F446" s="456"/>
    </row>
    <row r="447" spans="1:6" ht="60">
      <c r="A447" s="490"/>
      <c r="B447" s="73" t="s">
        <v>23</v>
      </c>
      <c r="C447" s="412" t="s">
        <v>791</v>
      </c>
      <c r="D447" s="500"/>
      <c r="E447" s="501"/>
      <c r="F447" s="456"/>
    </row>
    <row r="448" spans="1:6" ht="45">
      <c r="A448" s="490"/>
      <c r="B448" s="73" t="s">
        <v>995</v>
      </c>
      <c r="C448" s="412" t="s">
        <v>792</v>
      </c>
      <c r="D448" s="500"/>
      <c r="E448" s="501"/>
      <c r="F448" s="456"/>
    </row>
    <row r="449" spans="1:6" ht="60">
      <c r="A449" s="490"/>
      <c r="B449" s="73" t="s">
        <v>996</v>
      </c>
      <c r="C449" s="412" t="s">
        <v>793</v>
      </c>
      <c r="D449" s="500"/>
      <c r="E449" s="501"/>
      <c r="F449" s="456"/>
    </row>
    <row r="450" spans="1:5" s="419" customFormat="1" ht="57">
      <c r="A450" s="85"/>
      <c r="B450" s="96" t="s">
        <v>803</v>
      </c>
      <c r="C450" s="98" t="s">
        <v>804</v>
      </c>
      <c r="D450" s="509"/>
      <c r="E450" s="510"/>
    </row>
    <row r="451" spans="1:5" s="419" customFormat="1" ht="57.75" thickBot="1">
      <c r="A451" s="494"/>
      <c r="B451" s="495" t="s">
        <v>997</v>
      </c>
      <c r="C451" s="496" t="s">
        <v>805</v>
      </c>
      <c r="D451" s="511"/>
      <c r="E451" s="512"/>
    </row>
    <row r="452" spans="1:6" ht="15" hidden="1">
      <c r="A452" s="37" t="s">
        <v>24</v>
      </c>
      <c r="B452" s="73" t="s">
        <v>25</v>
      </c>
      <c r="C452" s="413">
        <v>490</v>
      </c>
      <c r="D452" s="481" t="s">
        <v>352</v>
      </c>
      <c r="E452" s="481" t="s">
        <v>352</v>
      </c>
      <c r="F452" s="36" t="s">
        <v>352</v>
      </c>
    </row>
    <row r="453" spans="1:6" ht="45" hidden="1">
      <c r="A453" s="38"/>
      <c r="B453" s="73" t="s">
        <v>998</v>
      </c>
      <c r="C453" s="412">
        <v>491</v>
      </c>
      <c r="D453" s="35" t="s">
        <v>331</v>
      </c>
      <c r="E453" s="35" t="s">
        <v>331</v>
      </c>
      <c r="F453" s="36" t="s">
        <v>352</v>
      </c>
    </row>
    <row r="454" spans="1:6" ht="15" hidden="1">
      <c r="A454" s="38"/>
      <c r="B454" s="73" t="s">
        <v>1106</v>
      </c>
      <c r="C454" s="412">
        <f aca="true" t="shared" si="3" ref="C454:C460">C453+1</f>
        <v>492</v>
      </c>
      <c r="D454" s="35" t="s">
        <v>331</v>
      </c>
      <c r="E454" s="35" t="s">
        <v>331</v>
      </c>
      <c r="F454" s="36" t="s">
        <v>352</v>
      </c>
    </row>
    <row r="455" spans="1:6" s="414" customFormat="1" ht="15" hidden="1">
      <c r="A455" s="38"/>
      <c r="B455" s="73" t="s">
        <v>1107</v>
      </c>
      <c r="C455" s="412">
        <f t="shared" si="3"/>
        <v>493</v>
      </c>
      <c r="D455" s="35" t="s">
        <v>331</v>
      </c>
      <c r="E455" s="35" t="s">
        <v>331</v>
      </c>
      <c r="F455" s="36" t="s">
        <v>352</v>
      </c>
    </row>
    <row r="456" spans="1:6" ht="30" hidden="1">
      <c r="A456" s="38"/>
      <c r="B456" s="73" t="s">
        <v>534</v>
      </c>
      <c r="C456" s="412">
        <f t="shared" si="3"/>
        <v>494</v>
      </c>
      <c r="D456" s="35" t="s">
        <v>331</v>
      </c>
      <c r="E456" s="35" t="s">
        <v>331</v>
      </c>
      <c r="F456" s="36" t="s">
        <v>352</v>
      </c>
    </row>
    <row r="457" spans="1:6" ht="30" hidden="1">
      <c r="A457" s="38"/>
      <c r="B457" s="73" t="s">
        <v>554</v>
      </c>
      <c r="C457" s="412">
        <f t="shared" si="3"/>
        <v>495</v>
      </c>
      <c r="D457" s="35" t="s">
        <v>331</v>
      </c>
      <c r="E457" s="35" t="s">
        <v>331</v>
      </c>
      <c r="F457" s="36" t="s">
        <v>352</v>
      </c>
    </row>
    <row r="458" spans="1:6" ht="15" hidden="1">
      <c r="A458" s="38"/>
      <c r="B458" s="73" t="s">
        <v>536</v>
      </c>
      <c r="C458" s="412">
        <f t="shared" si="3"/>
        <v>496</v>
      </c>
      <c r="D458" s="35" t="s">
        <v>331</v>
      </c>
      <c r="E458" s="35" t="s">
        <v>331</v>
      </c>
      <c r="F458" s="36" t="s">
        <v>352</v>
      </c>
    </row>
    <row r="459" spans="1:6" ht="45" hidden="1">
      <c r="A459" s="38"/>
      <c r="B459" s="73" t="s">
        <v>1093</v>
      </c>
      <c r="C459" s="412">
        <f t="shared" si="3"/>
        <v>497</v>
      </c>
      <c r="D459" s="35" t="s">
        <v>331</v>
      </c>
      <c r="E459" s="35" t="s">
        <v>331</v>
      </c>
      <c r="F459" s="36" t="s">
        <v>352</v>
      </c>
    </row>
    <row r="460" spans="1:6" ht="45" hidden="1">
      <c r="A460" s="38"/>
      <c r="B460" s="73" t="s">
        <v>1094</v>
      </c>
      <c r="C460" s="412">
        <f t="shared" si="3"/>
        <v>498</v>
      </c>
      <c r="D460" s="35" t="s">
        <v>331</v>
      </c>
      <c r="E460" s="35" t="s">
        <v>331</v>
      </c>
      <c r="F460" s="36" t="s">
        <v>352</v>
      </c>
    </row>
    <row r="461" spans="1:6" ht="45" hidden="1">
      <c r="A461" s="38"/>
      <c r="B461" s="73" t="s">
        <v>26</v>
      </c>
      <c r="C461" s="412">
        <v>499</v>
      </c>
      <c r="D461" s="35" t="s">
        <v>331</v>
      </c>
      <c r="E461" s="35" t="s">
        <v>331</v>
      </c>
      <c r="F461" s="36" t="s">
        <v>352</v>
      </c>
    </row>
    <row r="462" spans="1:6" ht="45" hidden="1">
      <c r="A462" s="38"/>
      <c r="B462" s="73" t="s">
        <v>27</v>
      </c>
      <c r="C462" s="412">
        <v>500</v>
      </c>
      <c r="D462" s="35" t="s">
        <v>331</v>
      </c>
      <c r="E462" s="35" t="s">
        <v>331</v>
      </c>
      <c r="F462" s="23" t="s">
        <v>352</v>
      </c>
    </row>
    <row r="463" spans="1:6" ht="45" hidden="1">
      <c r="A463" s="38"/>
      <c r="B463" s="73" t="s">
        <v>28</v>
      </c>
      <c r="C463" s="412">
        <v>501</v>
      </c>
      <c r="D463" s="35" t="s">
        <v>331</v>
      </c>
      <c r="E463" s="35" t="s">
        <v>331</v>
      </c>
      <c r="F463" s="23" t="s">
        <v>352</v>
      </c>
    </row>
    <row r="464" spans="1:6" ht="45" hidden="1">
      <c r="A464" s="38"/>
      <c r="B464" s="73" t="s">
        <v>29</v>
      </c>
      <c r="C464" s="412">
        <v>502</v>
      </c>
      <c r="D464" s="35" t="s">
        <v>331</v>
      </c>
      <c r="E464" s="35" t="s">
        <v>331</v>
      </c>
      <c r="F464" s="36" t="s">
        <v>352</v>
      </c>
    </row>
    <row r="465" spans="1:6" ht="15" hidden="1">
      <c r="A465" s="38"/>
      <c r="B465" s="73" t="s">
        <v>674</v>
      </c>
      <c r="C465" s="412">
        <v>503</v>
      </c>
      <c r="D465" s="35" t="s">
        <v>331</v>
      </c>
      <c r="E465" s="35" t="s">
        <v>331</v>
      </c>
      <c r="F465" s="36" t="s">
        <v>352</v>
      </c>
    </row>
    <row r="466" spans="1:6" ht="45" hidden="1">
      <c r="A466" s="38"/>
      <c r="B466" s="73" t="s">
        <v>525</v>
      </c>
      <c r="C466" s="412">
        <v>504</v>
      </c>
      <c r="D466" s="35" t="s">
        <v>331</v>
      </c>
      <c r="E466" s="35" t="s">
        <v>331</v>
      </c>
      <c r="F466" s="36" t="s">
        <v>352</v>
      </c>
    </row>
    <row r="467" spans="1:6" ht="45" hidden="1">
      <c r="A467" s="38"/>
      <c r="B467" s="73" t="s">
        <v>526</v>
      </c>
      <c r="C467" s="412">
        <v>505</v>
      </c>
      <c r="D467" s="35" t="s">
        <v>331</v>
      </c>
      <c r="E467" s="35" t="s">
        <v>331</v>
      </c>
      <c r="F467" s="36" t="s">
        <v>352</v>
      </c>
    </row>
    <row r="468" spans="1:6" ht="45" hidden="1">
      <c r="A468" s="38"/>
      <c r="B468" s="73" t="s">
        <v>30</v>
      </c>
      <c r="C468" s="412">
        <v>506</v>
      </c>
      <c r="D468" s="35" t="s">
        <v>331</v>
      </c>
      <c r="E468" s="35" t="s">
        <v>331</v>
      </c>
      <c r="F468" s="36" t="s">
        <v>352</v>
      </c>
    </row>
    <row r="469" spans="1:6" ht="15" hidden="1">
      <c r="A469" s="38"/>
      <c r="B469" s="73" t="s">
        <v>675</v>
      </c>
      <c r="C469" s="412">
        <v>507</v>
      </c>
      <c r="D469" s="35" t="s">
        <v>331</v>
      </c>
      <c r="E469" s="35" t="s">
        <v>331</v>
      </c>
      <c r="F469" s="36" t="s">
        <v>352</v>
      </c>
    </row>
    <row r="470" spans="1:6" ht="45" hidden="1">
      <c r="A470" s="38"/>
      <c r="B470" s="73" t="s">
        <v>1093</v>
      </c>
      <c r="C470" s="412">
        <v>508</v>
      </c>
      <c r="D470" s="35" t="s">
        <v>331</v>
      </c>
      <c r="E470" s="35" t="s">
        <v>331</v>
      </c>
      <c r="F470" s="36" t="s">
        <v>352</v>
      </c>
    </row>
    <row r="471" spans="1:6" ht="45" hidden="1">
      <c r="A471" s="38"/>
      <c r="B471" s="73" t="s">
        <v>1094</v>
      </c>
      <c r="C471" s="412">
        <v>509</v>
      </c>
      <c r="D471" s="35" t="s">
        <v>331</v>
      </c>
      <c r="E471" s="35" t="s">
        <v>331</v>
      </c>
      <c r="F471" s="36" t="s">
        <v>352</v>
      </c>
    </row>
    <row r="472" spans="1:6" ht="15" hidden="1">
      <c r="A472" s="38"/>
      <c r="B472" s="73" t="s">
        <v>31</v>
      </c>
      <c r="C472" s="412">
        <v>510</v>
      </c>
      <c r="D472" s="35" t="s">
        <v>331</v>
      </c>
      <c r="E472" s="35" t="s">
        <v>331</v>
      </c>
      <c r="F472" s="36" t="s">
        <v>352</v>
      </c>
    </row>
    <row r="473" spans="1:6" s="414" customFormat="1" ht="15" hidden="1">
      <c r="A473" s="38"/>
      <c r="B473" s="73" t="s">
        <v>676</v>
      </c>
      <c r="C473" s="412">
        <v>525</v>
      </c>
      <c r="D473" s="35" t="s">
        <v>331</v>
      </c>
      <c r="E473" s="35" t="s">
        <v>331</v>
      </c>
      <c r="F473" s="36" t="s">
        <v>352</v>
      </c>
    </row>
    <row r="474" spans="1:6" s="414" customFormat="1" ht="15">
      <c r="A474" s="70"/>
      <c r="B474" s="99"/>
      <c r="C474" s="421"/>
      <c r="D474" s="72"/>
      <c r="E474" s="72"/>
      <c r="F474" s="71"/>
    </row>
    <row r="475" spans="1:6" ht="15">
      <c r="A475" s="70"/>
      <c r="B475" s="99"/>
      <c r="C475" s="421"/>
      <c r="D475" s="72"/>
      <c r="E475" s="72"/>
      <c r="F475" s="71"/>
    </row>
    <row r="476" spans="1:6" ht="15">
      <c r="A476" s="70"/>
      <c r="B476" s="422" t="s">
        <v>677</v>
      </c>
      <c r="C476" s="422"/>
      <c r="D476" s="423"/>
      <c r="E476" s="72"/>
      <c r="F476" s="71"/>
    </row>
    <row r="477" spans="1:4" ht="15.75" thickBot="1">
      <c r="A477" s="70"/>
      <c r="B477" s="424"/>
      <c r="C477" s="425"/>
      <c r="D477" s="423"/>
    </row>
    <row r="478" spans="1:4" ht="15" customHeight="1">
      <c r="A478" s="70"/>
      <c r="B478" s="426" t="s">
        <v>678</v>
      </c>
      <c r="C478" s="677" t="s">
        <v>798</v>
      </c>
      <c r="D478" s="427"/>
    </row>
    <row r="479" spans="1:5" s="432" customFormat="1" ht="13.5" thickBot="1">
      <c r="A479" s="428"/>
      <c r="B479" s="429" t="s">
        <v>679</v>
      </c>
      <c r="C479" s="678"/>
      <c r="D479" s="430" t="s">
        <v>680</v>
      </c>
      <c r="E479" s="431"/>
    </row>
    <row r="480" spans="1:5" s="432" customFormat="1" ht="12.75">
      <c r="A480" s="433"/>
      <c r="B480" s="434" t="s">
        <v>681</v>
      </c>
      <c r="C480" s="435"/>
      <c r="D480" s="436" t="s">
        <v>682</v>
      </c>
      <c r="E480" s="431"/>
    </row>
    <row r="481" spans="1:5" s="432" customFormat="1" ht="12.75">
      <c r="A481" s="433"/>
      <c r="B481" s="437" t="s">
        <v>683</v>
      </c>
      <c r="C481" s="438"/>
      <c r="D481" s="439" t="s">
        <v>684</v>
      </c>
      <c r="E481" s="431"/>
    </row>
    <row r="482" spans="1:5" s="432" customFormat="1" ht="12.75">
      <c r="A482" s="433"/>
      <c r="B482" s="437" t="s">
        <v>685</v>
      </c>
      <c r="C482" s="438"/>
      <c r="D482" s="439" t="s">
        <v>686</v>
      </c>
      <c r="E482" s="431"/>
    </row>
    <row r="483" spans="1:5" s="432" customFormat="1" ht="12.75">
      <c r="A483" s="433"/>
      <c r="B483" s="437" t="s">
        <v>687</v>
      </c>
      <c r="C483" s="438"/>
      <c r="D483" s="439" t="s">
        <v>688</v>
      </c>
      <c r="E483" s="431"/>
    </row>
    <row r="484" spans="1:5" s="432" customFormat="1" ht="12.75">
      <c r="A484" s="433"/>
      <c r="B484" s="437" t="s">
        <v>689</v>
      </c>
      <c r="C484" s="438"/>
      <c r="D484" s="439" t="s">
        <v>690</v>
      </c>
      <c r="E484" s="431"/>
    </row>
    <row r="485" spans="1:5" s="432" customFormat="1" ht="12.75">
      <c r="A485" s="433"/>
      <c r="B485" s="437" t="s">
        <v>691</v>
      </c>
      <c r="C485" s="438"/>
      <c r="D485" s="439" t="s">
        <v>692</v>
      </c>
      <c r="E485" s="431"/>
    </row>
    <row r="486" spans="1:5" s="432" customFormat="1" ht="25.5">
      <c r="A486" s="433"/>
      <c r="B486" s="440" t="s">
        <v>693</v>
      </c>
      <c r="C486" s="438"/>
      <c r="D486" s="439" t="s">
        <v>694</v>
      </c>
      <c r="E486" s="431"/>
    </row>
    <row r="487" spans="1:5" s="432" customFormat="1" ht="12.75">
      <c r="A487" s="433"/>
      <c r="B487" s="437" t="s">
        <v>695</v>
      </c>
      <c r="C487" s="438"/>
      <c r="D487" s="439" t="s">
        <v>696</v>
      </c>
      <c r="E487" s="431"/>
    </row>
    <row r="488" spans="1:5" s="432" customFormat="1" ht="12.75">
      <c r="A488" s="433"/>
      <c r="B488" s="437" t="s">
        <v>697</v>
      </c>
      <c r="C488" s="438"/>
      <c r="D488" s="439" t="s">
        <v>698</v>
      </c>
      <c r="E488" s="431"/>
    </row>
    <row r="489" spans="1:5" s="432" customFormat="1" ht="12.75">
      <c r="A489" s="433"/>
      <c r="B489" s="437" t="s">
        <v>699</v>
      </c>
      <c r="C489" s="438"/>
      <c r="D489" s="439" t="s">
        <v>700</v>
      </c>
      <c r="E489" s="431"/>
    </row>
    <row r="490" spans="1:5" s="432" customFormat="1" ht="12.75">
      <c r="A490" s="433"/>
      <c r="B490" s="437" t="s">
        <v>701</v>
      </c>
      <c r="C490" s="438"/>
      <c r="D490" s="439" t="s">
        <v>702</v>
      </c>
      <c r="E490" s="431"/>
    </row>
    <row r="491" spans="1:5" s="432" customFormat="1" ht="12.75">
      <c r="A491" s="433"/>
      <c r="B491" s="437" t="s">
        <v>703</v>
      </c>
      <c r="C491" s="438"/>
      <c r="D491" s="439" t="s">
        <v>704</v>
      </c>
      <c r="E491" s="431"/>
    </row>
    <row r="492" spans="1:5" s="432" customFormat="1" ht="12.75">
      <c r="A492" s="433"/>
      <c r="B492" s="437" t="s">
        <v>705</v>
      </c>
      <c r="C492" s="438"/>
      <c r="D492" s="439" t="s">
        <v>706</v>
      </c>
      <c r="E492" s="431"/>
    </row>
    <row r="493" spans="1:5" s="432" customFormat="1" ht="12.75">
      <c r="A493" s="433"/>
      <c r="B493" s="437" t="s">
        <v>707</v>
      </c>
      <c r="C493" s="438"/>
      <c r="D493" s="439" t="s">
        <v>708</v>
      </c>
      <c r="E493" s="431"/>
    </row>
    <row r="494" spans="1:5" s="432" customFormat="1" ht="12.75">
      <c r="A494" s="433"/>
      <c r="B494" s="437" t="s">
        <v>709</v>
      </c>
      <c r="C494" s="438"/>
      <c r="D494" s="439" t="s">
        <v>710</v>
      </c>
      <c r="E494" s="431"/>
    </row>
    <row r="495" spans="1:5" s="432" customFormat="1" ht="12.75">
      <c r="A495" s="433"/>
      <c r="B495" s="437" t="s">
        <v>711</v>
      </c>
      <c r="C495" s="438"/>
      <c r="D495" s="439" t="s">
        <v>712</v>
      </c>
      <c r="E495" s="431"/>
    </row>
    <row r="496" spans="1:5" s="432" customFormat="1" ht="12.75">
      <c r="A496" s="433"/>
      <c r="B496" s="437" t="s">
        <v>713</v>
      </c>
      <c r="C496" s="438"/>
      <c r="D496" s="439" t="s">
        <v>714</v>
      </c>
      <c r="E496" s="431"/>
    </row>
    <row r="497" spans="1:5" s="432" customFormat="1" ht="12.75">
      <c r="A497" s="433"/>
      <c r="B497" s="441" t="s">
        <v>799</v>
      </c>
      <c r="C497" s="442"/>
      <c r="D497" s="443" t="s">
        <v>715</v>
      </c>
      <c r="E497" s="431"/>
    </row>
    <row r="498" spans="1:5" s="432" customFormat="1" ht="12.75">
      <c r="A498" s="433"/>
      <c r="B498" s="444" t="s">
        <v>800</v>
      </c>
      <c r="C498" s="445"/>
      <c r="D498" s="446" t="s">
        <v>801</v>
      </c>
      <c r="E498" s="431"/>
    </row>
    <row r="499" spans="1:5" s="432" customFormat="1" ht="13.5" thickBot="1">
      <c r="A499" s="433"/>
      <c r="B499" s="447" t="s">
        <v>824</v>
      </c>
      <c r="C499" s="448"/>
      <c r="D499" s="449" t="s">
        <v>802</v>
      </c>
      <c r="E499" s="431"/>
    </row>
    <row r="500" spans="1:5" s="432" customFormat="1" ht="12.75">
      <c r="A500" s="433"/>
      <c r="B500" s="450"/>
      <c r="C500" s="451"/>
      <c r="D500" s="452"/>
      <c r="E500" s="431"/>
    </row>
    <row r="501" spans="1:5" s="432" customFormat="1" ht="12.75">
      <c r="A501" s="433"/>
      <c r="B501" s="450"/>
      <c r="C501" s="451"/>
      <c r="D501" s="452"/>
      <c r="E501" s="431"/>
    </row>
    <row r="502" spans="1:5" s="432" customFormat="1" ht="12.75">
      <c r="A502" s="433"/>
      <c r="B502" s="450"/>
      <c r="C502" s="451"/>
      <c r="D502" s="452"/>
      <c r="E502" s="431"/>
    </row>
    <row r="503" spans="1:5" s="432" customFormat="1" ht="15" customHeight="1">
      <c r="A503" s="433"/>
      <c r="B503" s="301" t="s">
        <v>1161</v>
      </c>
      <c r="C503" s="301"/>
      <c r="D503" s="645" t="s">
        <v>1162</v>
      </c>
      <c r="E503" s="645"/>
    </row>
    <row r="504" spans="1:5" s="432" customFormat="1" ht="15">
      <c r="A504" s="433"/>
      <c r="B504" s="301" t="s">
        <v>1155</v>
      </c>
      <c r="C504" s="301"/>
      <c r="D504" s="646" t="s">
        <v>1156</v>
      </c>
      <c r="E504" s="646"/>
    </row>
    <row r="505" spans="1:5" s="432" customFormat="1" ht="15">
      <c r="A505" s="433"/>
      <c r="B505" s="301"/>
      <c r="C505" s="302"/>
      <c r="D505" s="646"/>
      <c r="E505" s="646"/>
    </row>
    <row r="506" spans="1:5" ht="15">
      <c r="A506" s="70"/>
      <c r="B506" s="301"/>
      <c r="C506" s="302"/>
      <c r="D506" s="239"/>
      <c r="E506" s="239"/>
    </row>
    <row r="507" spans="1:5" ht="15">
      <c r="A507" s="70"/>
      <c r="B507" s="301"/>
      <c r="C507" s="302"/>
      <c r="D507" s="645" t="s">
        <v>1157</v>
      </c>
      <c r="E507" s="645"/>
    </row>
    <row r="508" spans="1:5" ht="15">
      <c r="A508" s="70"/>
      <c r="B508" s="301"/>
      <c r="C508" s="302"/>
      <c r="D508" s="646" t="s">
        <v>1158</v>
      </c>
      <c r="E508" s="646"/>
    </row>
    <row r="509" ht="15">
      <c r="A509" s="70"/>
    </row>
    <row r="510" ht="15">
      <c r="A510" s="70"/>
    </row>
    <row r="511" ht="15">
      <c r="A511" s="70"/>
    </row>
    <row r="512" ht="15">
      <c r="A512" s="70"/>
    </row>
    <row r="513" ht="15">
      <c r="A513" s="70"/>
    </row>
    <row r="514" ht="15">
      <c r="A514" s="70"/>
    </row>
    <row r="515" ht="15">
      <c r="A515" s="70"/>
    </row>
    <row r="516" ht="15">
      <c r="A516" s="70"/>
    </row>
    <row r="517" ht="15">
      <c r="A517" s="70"/>
    </row>
    <row r="518" ht="15">
      <c r="A518" s="70"/>
    </row>
    <row r="519" ht="15">
      <c r="A519" s="70"/>
    </row>
    <row r="528" ht="13.5" customHeight="1"/>
  </sheetData>
  <sheetProtection/>
  <mergeCells count="11">
    <mergeCell ref="D508:E508"/>
    <mergeCell ref="C478:C479"/>
    <mergeCell ref="A7:D7"/>
    <mergeCell ref="D503:E503"/>
    <mergeCell ref="D504:E504"/>
    <mergeCell ref="A1:B1"/>
    <mergeCell ref="A2:B2"/>
    <mergeCell ref="A5:E5"/>
    <mergeCell ref="A6:E6"/>
    <mergeCell ref="D505:E505"/>
    <mergeCell ref="D507:E507"/>
  </mergeCells>
  <printOptions horizontalCentered="1"/>
  <pageMargins left="0.1968503937007874" right="0.1968503937007874" top="0.2362204724409449" bottom="0.1968503937007874" header="0" footer="0"/>
  <pageSetup horizontalDpi="600" verticalDpi="600" orientation="portrait" paperSize="9" scale="90" r:id="rId1"/>
  <ignoredErrors>
    <ignoredError sqref="C13:C35 C452:C471 C304:C320 C322:C330 C37:C39 C332:C365 C42 C167:C224 C226:C229 C231 C233:C258 C260:C275 C277:C282 C288:C290 C295 C300:C302 C368:C392 C395:C407 C413:C419 C422:C428 C430:C436 C45:C115 C117:C136 C138:C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5" sqref="H5"/>
    </sheetView>
  </sheetViews>
  <sheetFormatPr defaultColWidth="16.57421875" defaultRowHeight="12.75"/>
  <cols>
    <col min="1" max="1" width="54.421875" style="290" customWidth="1"/>
    <col min="2" max="2" width="13.8515625" style="290" customWidth="1"/>
    <col min="3" max="3" width="12.28125" style="290" customWidth="1"/>
    <col min="4" max="4" width="13.28125" style="290" customWidth="1"/>
    <col min="5" max="5" width="11.57421875" style="334" customWidth="1"/>
    <col min="6" max="7" width="12.7109375" style="334" customWidth="1"/>
    <col min="8" max="8" width="12.8515625" style="334" customWidth="1"/>
    <col min="9" max="9" width="13.7109375" style="334" customWidth="1"/>
    <col min="10" max="10" width="12.8515625" style="334" customWidth="1"/>
    <col min="11" max="11" width="12.00390625" style="334" customWidth="1"/>
    <col min="12" max="12" width="12.8515625" style="334" customWidth="1"/>
    <col min="13" max="16384" width="16.57421875" style="290" customWidth="1"/>
  </cols>
  <sheetData>
    <row r="1" spans="1:12" ht="13.5" customHeight="1">
      <c r="A1" s="513" t="s">
        <v>1171</v>
      </c>
      <c r="L1" s="280" t="s">
        <v>445</v>
      </c>
    </row>
    <row r="2" ht="16.5">
      <c r="A2" s="513" t="s">
        <v>1172</v>
      </c>
    </row>
    <row r="6" spans="1:12" s="339" customFormat="1" ht="15">
      <c r="A6" s="692" t="s">
        <v>1204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ht="15">
      <c r="A7" s="692" t="s">
        <v>1205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</row>
    <row r="8" spans="3:12" ht="12" customHeight="1">
      <c r="C8" s="334"/>
      <c r="L8" s="338"/>
    </row>
    <row r="9" spans="1:12" s="292" customFormat="1" ht="15.75" thickBot="1">
      <c r="A9" s="83" t="s">
        <v>446</v>
      </c>
      <c r="C9" s="339"/>
      <c r="E9" s="339"/>
      <c r="F9" s="339"/>
      <c r="G9" s="339"/>
      <c r="H9" s="339"/>
      <c r="I9" s="339"/>
      <c r="J9" s="339"/>
      <c r="K9" s="339"/>
      <c r="L9" s="339" t="s">
        <v>362</v>
      </c>
    </row>
    <row r="10" spans="1:12" ht="25.5" customHeight="1">
      <c r="A10" s="653" t="s">
        <v>447</v>
      </c>
      <c r="B10" s="688" t="s">
        <v>448</v>
      </c>
      <c r="C10" s="691" t="s">
        <v>1108</v>
      </c>
      <c r="D10" s="691"/>
      <c r="E10" s="690" t="s">
        <v>826</v>
      </c>
      <c r="F10" s="690"/>
      <c r="G10" s="690" t="s">
        <v>835</v>
      </c>
      <c r="H10" s="685" t="s">
        <v>449</v>
      </c>
      <c r="I10" s="685" t="s">
        <v>450</v>
      </c>
      <c r="J10" s="685" t="s">
        <v>451</v>
      </c>
      <c r="K10" s="685" t="s">
        <v>452</v>
      </c>
      <c r="L10" s="694" t="s">
        <v>453</v>
      </c>
    </row>
    <row r="11" spans="1:12" ht="66" customHeight="1" thickBot="1">
      <c r="A11" s="687"/>
      <c r="B11" s="689"/>
      <c r="C11" s="212" t="s">
        <v>1115</v>
      </c>
      <c r="D11" s="212" t="s">
        <v>964</v>
      </c>
      <c r="E11" s="212" t="s">
        <v>1116</v>
      </c>
      <c r="F11" s="212" t="s">
        <v>964</v>
      </c>
      <c r="G11" s="693"/>
      <c r="H11" s="686"/>
      <c r="I11" s="686"/>
      <c r="J11" s="686"/>
      <c r="K11" s="686"/>
      <c r="L11" s="695"/>
    </row>
    <row r="12" spans="1:12" ht="15.75" thickBot="1">
      <c r="A12" s="360" t="s">
        <v>332</v>
      </c>
      <c r="B12" s="361" t="s">
        <v>333</v>
      </c>
      <c r="C12" s="361">
        <v>1</v>
      </c>
      <c r="D12" s="361">
        <v>2</v>
      </c>
      <c r="E12" s="362">
        <v>3</v>
      </c>
      <c r="F12" s="362">
        <v>4</v>
      </c>
      <c r="G12" s="362">
        <v>5</v>
      </c>
      <c r="H12" s="362">
        <v>6</v>
      </c>
      <c r="I12" s="514">
        <v>7</v>
      </c>
      <c r="J12" s="514">
        <v>8</v>
      </c>
      <c r="K12" s="515" t="s">
        <v>1109</v>
      </c>
      <c r="L12" s="516">
        <v>10</v>
      </c>
    </row>
    <row r="13" spans="1:12" ht="15.75" thickBot="1">
      <c r="A13" s="104" t="s">
        <v>455</v>
      </c>
      <c r="B13" s="105" t="s">
        <v>456</v>
      </c>
      <c r="C13" s="250">
        <f>C15+C21</f>
        <v>85814000</v>
      </c>
      <c r="D13" s="250">
        <f>D15+D21</f>
        <v>342909119</v>
      </c>
      <c r="E13" s="250">
        <f>E15+E21</f>
        <v>85814000</v>
      </c>
      <c r="F13" s="250">
        <f aca="true" t="shared" si="0" ref="F13:L13">F15+F21</f>
        <v>342909119</v>
      </c>
      <c r="G13" s="250">
        <f t="shared" si="0"/>
        <v>342909119</v>
      </c>
      <c r="H13" s="250">
        <f t="shared" si="0"/>
        <v>342827250</v>
      </c>
      <c r="I13" s="250">
        <f t="shared" si="0"/>
        <v>342827250</v>
      </c>
      <c r="J13" s="250">
        <f t="shared" si="0"/>
        <v>342827250</v>
      </c>
      <c r="K13" s="250">
        <f t="shared" si="0"/>
        <v>0</v>
      </c>
      <c r="L13" s="251">
        <f t="shared" si="0"/>
        <v>342881373</v>
      </c>
    </row>
    <row r="14" spans="1:12" ht="15">
      <c r="A14" s="683" t="s">
        <v>457</v>
      </c>
      <c r="B14" s="39"/>
      <c r="C14" s="275"/>
      <c r="D14" s="275"/>
      <c r="E14" s="252"/>
      <c r="F14" s="253"/>
      <c r="G14" s="253"/>
      <c r="H14" s="254"/>
      <c r="I14" s="253"/>
      <c r="J14" s="254"/>
      <c r="K14" s="253"/>
      <c r="L14" s="255"/>
    </row>
    <row r="15" spans="1:12" ht="15.75" thickBot="1">
      <c r="A15" s="684"/>
      <c r="B15" s="40" t="s">
        <v>458</v>
      </c>
      <c r="C15" s="256">
        <f aca="true" t="shared" si="1" ref="C15:J15">C17</f>
        <v>0</v>
      </c>
      <c r="D15" s="256">
        <f t="shared" si="1"/>
        <v>0</v>
      </c>
      <c r="E15" s="256">
        <f t="shared" si="1"/>
        <v>0</v>
      </c>
      <c r="F15" s="256">
        <f t="shared" si="1"/>
        <v>0</v>
      </c>
      <c r="G15" s="256">
        <f t="shared" si="1"/>
        <v>0</v>
      </c>
      <c r="H15" s="256">
        <f t="shared" si="1"/>
        <v>0</v>
      </c>
      <c r="I15" s="256">
        <f t="shared" si="1"/>
        <v>0</v>
      </c>
      <c r="J15" s="256">
        <f t="shared" si="1"/>
        <v>0</v>
      </c>
      <c r="K15" s="257">
        <f>I15-J15</f>
        <v>0</v>
      </c>
      <c r="L15" s="258">
        <f>L17</f>
        <v>0</v>
      </c>
    </row>
    <row r="16" spans="1:12" ht="15">
      <c r="A16" s="681" t="s">
        <v>459</v>
      </c>
      <c r="B16" s="39"/>
      <c r="C16" s="275"/>
      <c r="D16" s="275"/>
      <c r="E16" s="252"/>
      <c r="F16" s="253"/>
      <c r="G16" s="253"/>
      <c r="H16" s="254"/>
      <c r="I16" s="253"/>
      <c r="J16" s="254"/>
      <c r="K16" s="253"/>
      <c r="L16" s="255"/>
    </row>
    <row r="17" spans="1:12" ht="15.75" thickBot="1">
      <c r="A17" s="682"/>
      <c r="B17" s="41">
        <v>51</v>
      </c>
      <c r="C17" s="259">
        <f aca="true" t="shared" si="2" ref="C17:J17">C18</f>
        <v>0</v>
      </c>
      <c r="D17" s="259">
        <f t="shared" si="2"/>
        <v>0</v>
      </c>
      <c r="E17" s="259">
        <f t="shared" si="2"/>
        <v>0</v>
      </c>
      <c r="F17" s="259">
        <f t="shared" si="2"/>
        <v>0</v>
      </c>
      <c r="G17" s="259">
        <f t="shared" si="2"/>
        <v>0</v>
      </c>
      <c r="H17" s="259">
        <f t="shared" si="2"/>
        <v>0</v>
      </c>
      <c r="I17" s="259">
        <f t="shared" si="2"/>
        <v>0</v>
      </c>
      <c r="J17" s="259">
        <f t="shared" si="2"/>
        <v>0</v>
      </c>
      <c r="K17" s="260">
        <f>I17-J17</f>
        <v>0</v>
      </c>
      <c r="L17" s="261">
        <f>L18</f>
        <v>0</v>
      </c>
    </row>
    <row r="18" spans="1:12" ht="15">
      <c r="A18" s="80" t="s">
        <v>460</v>
      </c>
      <c r="B18" s="42" t="s">
        <v>461</v>
      </c>
      <c r="C18" s="262">
        <f aca="true" t="shared" si="3" ref="C18:E19">C19</f>
        <v>0</v>
      </c>
      <c r="D18" s="262">
        <f t="shared" si="3"/>
        <v>0</v>
      </c>
      <c r="E18" s="262">
        <f t="shared" si="3"/>
        <v>0</v>
      </c>
      <c r="F18" s="262">
        <f aca="true" t="shared" si="4" ref="F18:L19">F19</f>
        <v>0</v>
      </c>
      <c r="G18" s="262">
        <f t="shared" si="4"/>
        <v>0</v>
      </c>
      <c r="H18" s="262">
        <f t="shared" si="4"/>
        <v>0</v>
      </c>
      <c r="I18" s="262">
        <f t="shared" si="4"/>
        <v>0</v>
      </c>
      <c r="J18" s="262">
        <f t="shared" si="4"/>
        <v>0</v>
      </c>
      <c r="K18" s="262">
        <f t="shared" si="4"/>
        <v>0</v>
      </c>
      <c r="L18" s="263">
        <f t="shared" si="4"/>
        <v>0</v>
      </c>
    </row>
    <row r="19" spans="1:12" ht="30">
      <c r="A19" s="81" t="s">
        <v>462</v>
      </c>
      <c r="B19" s="43" t="s">
        <v>463</v>
      </c>
      <c r="C19" s="264">
        <f t="shared" si="3"/>
        <v>0</v>
      </c>
      <c r="D19" s="264">
        <f t="shared" si="3"/>
        <v>0</v>
      </c>
      <c r="E19" s="264">
        <f t="shared" si="3"/>
        <v>0</v>
      </c>
      <c r="F19" s="264">
        <f t="shared" si="4"/>
        <v>0</v>
      </c>
      <c r="G19" s="264">
        <f t="shared" si="4"/>
        <v>0</v>
      </c>
      <c r="H19" s="264">
        <f>H20</f>
        <v>0</v>
      </c>
      <c r="I19" s="264">
        <f t="shared" si="4"/>
        <v>0</v>
      </c>
      <c r="J19" s="264">
        <f>J20</f>
        <v>0</v>
      </c>
      <c r="K19" s="264">
        <f t="shared" si="4"/>
        <v>0</v>
      </c>
      <c r="L19" s="265">
        <f>L20</f>
        <v>0</v>
      </c>
    </row>
    <row r="20" spans="1:12" ht="30.75" thickBot="1">
      <c r="A20" s="100" t="s">
        <v>462</v>
      </c>
      <c r="B20" s="101" t="s">
        <v>464</v>
      </c>
      <c r="C20" s="266"/>
      <c r="D20" s="266"/>
      <c r="E20" s="266"/>
      <c r="F20" s="266"/>
      <c r="G20" s="266"/>
      <c r="H20" s="266"/>
      <c r="I20" s="266"/>
      <c r="J20" s="266"/>
      <c r="K20" s="266">
        <f>I20-J20</f>
        <v>0</v>
      </c>
      <c r="L20" s="267"/>
    </row>
    <row r="21" spans="1:12" ht="15.75" thickBot="1">
      <c r="A21" s="102" t="s">
        <v>465</v>
      </c>
      <c r="B21" s="103" t="s">
        <v>466</v>
      </c>
      <c r="C21" s="268">
        <f aca="true" t="shared" si="5" ref="C21:L21">C22+C47+C82</f>
        <v>85814000</v>
      </c>
      <c r="D21" s="268">
        <f t="shared" si="5"/>
        <v>342909119</v>
      </c>
      <c r="E21" s="268">
        <f t="shared" si="5"/>
        <v>85814000</v>
      </c>
      <c r="F21" s="268">
        <f t="shared" si="5"/>
        <v>342909119</v>
      </c>
      <c r="G21" s="268">
        <f t="shared" si="5"/>
        <v>342909119</v>
      </c>
      <c r="H21" s="268">
        <f t="shared" si="5"/>
        <v>342827250</v>
      </c>
      <c r="I21" s="268">
        <f t="shared" si="5"/>
        <v>342827250</v>
      </c>
      <c r="J21" s="268">
        <f t="shared" si="5"/>
        <v>342827250</v>
      </c>
      <c r="K21" s="268">
        <f t="shared" si="5"/>
        <v>0</v>
      </c>
      <c r="L21" s="269">
        <f t="shared" si="5"/>
        <v>342881373</v>
      </c>
    </row>
    <row r="22" spans="1:12" ht="18" customHeight="1" thickBot="1">
      <c r="A22" s="106" t="s">
        <v>467</v>
      </c>
      <c r="B22" s="105">
        <v>20</v>
      </c>
      <c r="C22" s="250">
        <f aca="true" t="shared" si="6" ref="C22:L23">C23</f>
        <v>834000</v>
      </c>
      <c r="D22" s="250">
        <f t="shared" si="6"/>
        <v>3353119</v>
      </c>
      <c r="E22" s="250">
        <f t="shared" si="6"/>
        <v>834000</v>
      </c>
      <c r="F22" s="250">
        <f t="shared" si="6"/>
        <v>3353119</v>
      </c>
      <c r="G22" s="250">
        <f t="shared" si="6"/>
        <v>3353119</v>
      </c>
      <c r="H22" s="250">
        <f t="shared" si="6"/>
        <v>3353114</v>
      </c>
      <c r="I22" s="250">
        <f t="shared" si="6"/>
        <v>3353114</v>
      </c>
      <c r="J22" s="250">
        <f t="shared" si="6"/>
        <v>3353114</v>
      </c>
      <c r="K22" s="250">
        <f t="shared" si="6"/>
        <v>0</v>
      </c>
      <c r="L22" s="251">
        <f t="shared" si="6"/>
        <v>3353113</v>
      </c>
    </row>
    <row r="23" spans="1:12" ht="30.75" thickBot="1">
      <c r="A23" s="106" t="s">
        <v>468</v>
      </c>
      <c r="B23" s="517" t="s">
        <v>469</v>
      </c>
      <c r="C23" s="270">
        <f t="shared" si="6"/>
        <v>834000</v>
      </c>
      <c r="D23" s="270">
        <f t="shared" si="6"/>
        <v>3353119</v>
      </c>
      <c r="E23" s="270">
        <f t="shared" si="6"/>
        <v>834000</v>
      </c>
      <c r="F23" s="270">
        <f t="shared" si="6"/>
        <v>3353119</v>
      </c>
      <c r="G23" s="270">
        <f t="shared" si="6"/>
        <v>3353119</v>
      </c>
      <c r="H23" s="270">
        <f t="shared" si="6"/>
        <v>3353114</v>
      </c>
      <c r="I23" s="270">
        <f t="shared" si="6"/>
        <v>3353114</v>
      </c>
      <c r="J23" s="270">
        <f t="shared" si="6"/>
        <v>3353114</v>
      </c>
      <c r="K23" s="270">
        <f t="shared" si="6"/>
        <v>0</v>
      </c>
      <c r="L23" s="272">
        <f t="shared" si="6"/>
        <v>3353113</v>
      </c>
    </row>
    <row r="24" spans="1:12" ht="15.75" thickBot="1">
      <c r="A24" s="518" t="s">
        <v>470</v>
      </c>
      <c r="B24" s="517"/>
      <c r="C24" s="270">
        <f>SUM(C25:C46)</f>
        <v>834000</v>
      </c>
      <c r="D24" s="270">
        <f aca="true" t="shared" si="7" ref="D24:L24">SUM(D25:D46)</f>
        <v>3353119</v>
      </c>
      <c r="E24" s="270">
        <f t="shared" si="7"/>
        <v>834000</v>
      </c>
      <c r="F24" s="270">
        <f t="shared" si="7"/>
        <v>3353119</v>
      </c>
      <c r="G24" s="270">
        <f t="shared" si="7"/>
        <v>3353119</v>
      </c>
      <c r="H24" s="270">
        <f t="shared" si="7"/>
        <v>3353114</v>
      </c>
      <c r="I24" s="270">
        <f t="shared" si="7"/>
        <v>3353114</v>
      </c>
      <c r="J24" s="270">
        <f t="shared" si="7"/>
        <v>3353114</v>
      </c>
      <c r="K24" s="270">
        <f t="shared" si="7"/>
        <v>0</v>
      </c>
      <c r="L24" s="272">
        <f t="shared" si="7"/>
        <v>3353113</v>
      </c>
    </row>
    <row r="25" spans="1:12" ht="15">
      <c r="A25" s="519" t="s">
        <v>471</v>
      </c>
      <c r="B25" s="520"/>
      <c r="C25" s="521">
        <v>218</v>
      </c>
      <c r="D25" s="521">
        <v>872</v>
      </c>
      <c r="E25" s="521">
        <v>218</v>
      </c>
      <c r="F25" s="521">
        <v>872</v>
      </c>
      <c r="G25" s="521">
        <v>872</v>
      </c>
      <c r="H25" s="521">
        <v>872</v>
      </c>
      <c r="I25" s="521">
        <v>872</v>
      </c>
      <c r="J25" s="521">
        <v>872</v>
      </c>
      <c r="K25" s="271">
        <f>I25-J25</f>
        <v>0</v>
      </c>
      <c r="L25" s="546">
        <v>872</v>
      </c>
    </row>
    <row r="26" spans="1:12" ht="30">
      <c r="A26" s="522" t="s">
        <v>959</v>
      </c>
      <c r="B26" s="520"/>
      <c r="C26" s="521">
        <v>47627</v>
      </c>
      <c r="D26" s="521">
        <v>190507</v>
      </c>
      <c r="E26" s="521">
        <v>47627</v>
      </c>
      <c r="F26" s="521">
        <v>190507</v>
      </c>
      <c r="G26" s="521">
        <v>190507</v>
      </c>
      <c r="H26" s="521">
        <v>190507</v>
      </c>
      <c r="I26" s="521">
        <v>190507</v>
      </c>
      <c r="J26" s="521">
        <v>190507</v>
      </c>
      <c r="K26" s="271">
        <f aca="true" t="shared" si="8" ref="K26:K46">I26-J26</f>
        <v>0</v>
      </c>
      <c r="L26" s="546">
        <v>190507</v>
      </c>
    </row>
    <row r="27" spans="1:12" ht="15">
      <c r="A27" s="519" t="s">
        <v>960</v>
      </c>
      <c r="B27" s="520"/>
      <c r="C27" s="521">
        <v>6748</v>
      </c>
      <c r="D27" s="521">
        <v>26993</v>
      </c>
      <c r="E27" s="521">
        <v>6748</v>
      </c>
      <c r="F27" s="521">
        <v>26993</v>
      </c>
      <c r="G27" s="521">
        <v>26993</v>
      </c>
      <c r="H27" s="521">
        <v>26993</v>
      </c>
      <c r="I27" s="521">
        <v>26993</v>
      </c>
      <c r="J27" s="521">
        <v>26993</v>
      </c>
      <c r="K27" s="271">
        <f t="shared" si="8"/>
        <v>0</v>
      </c>
      <c r="L27" s="546">
        <v>26993</v>
      </c>
    </row>
    <row r="28" spans="1:12" ht="15">
      <c r="A28" s="519" t="s">
        <v>724</v>
      </c>
      <c r="B28" s="520"/>
      <c r="C28" s="521">
        <v>1102</v>
      </c>
      <c r="D28" s="521">
        <v>4406</v>
      </c>
      <c r="E28" s="521">
        <v>1102</v>
      </c>
      <c r="F28" s="521">
        <v>4406</v>
      </c>
      <c r="G28" s="521">
        <v>4406</v>
      </c>
      <c r="H28" s="521">
        <v>4406</v>
      </c>
      <c r="I28" s="521">
        <v>4406</v>
      </c>
      <c r="J28" s="521">
        <v>4406</v>
      </c>
      <c r="K28" s="271">
        <f t="shared" si="8"/>
        <v>0</v>
      </c>
      <c r="L28" s="546">
        <v>4405</v>
      </c>
    </row>
    <row r="29" spans="1:12" ht="15">
      <c r="A29" s="519" t="s">
        <v>961</v>
      </c>
      <c r="B29" s="520"/>
      <c r="C29" s="521">
        <v>5539</v>
      </c>
      <c r="D29" s="521">
        <v>22156</v>
      </c>
      <c r="E29" s="521">
        <v>5539</v>
      </c>
      <c r="F29" s="521">
        <v>22156</v>
      </c>
      <c r="G29" s="521">
        <v>22156</v>
      </c>
      <c r="H29" s="521">
        <v>22156</v>
      </c>
      <c r="I29" s="521">
        <v>22156</v>
      </c>
      <c r="J29" s="521">
        <v>22156</v>
      </c>
      <c r="K29" s="271">
        <f t="shared" si="8"/>
        <v>0</v>
      </c>
      <c r="L29" s="546">
        <v>22156</v>
      </c>
    </row>
    <row r="30" spans="1:12" ht="15">
      <c r="A30" s="519" t="s">
        <v>472</v>
      </c>
      <c r="B30" s="520"/>
      <c r="C30" s="521">
        <v>7557</v>
      </c>
      <c r="D30" s="521">
        <v>30229</v>
      </c>
      <c r="E30" s="521">
        <v>7557</v>
      </c>
      <c r="F30" s="521">
        <v>30229</v>
      </c>
      <c r="G30" s="521">
        <v>30229</v>
      </c>
      <c r="H30" s="521">
        <v>30229</v>
      </c>
      <c r="I30" s="521">
        <v>30229</v>
      </c>
      <c r="J30" s="521">
        <v>30229</v>
      </c>
      <c r="K30" s="271">
        <f t="shared" si="8"/>
        <v>0</v>
      </c>
      <c r="L30" s="546">
        <v>30229</v>
      </c>
    </row>
    <row r="31" spans="1:12" ht="15">
      <c r="A31" s="519" t="s">
        <v>725</v>
      </c>
      <c r="B31" s="520"/>
      <c r="C31" s="521">
        <v>4359</v>
      </c>
      <c r="D31" s="521">
        <v>17436</v>
      </c>
      <c r="E31" s="521">
        <v>4359</v>
      </c>
      <c r="F31" s="521">
        <v>17436</v>
      </c>
      <c r="G31" s="521">
        <v>17436</v>
      </c>
      <c r="H31" s="521">
        <v>17436</v>
      </c>
      <c r="I31" s="521">
        <v>17436</v>
      </c>
      <c r="J31" s="521">
        <v>17436</v>
      </c>
      <c r="K31" s="271">
        <f t="shared" si="8"/>
        <v>0</v>
      </c>
      <c r="L31" s="546">
        <v>17436</v>
      </c>
    </row>
    <row r="32" spans="1:12" ht="15">
      <c r="A32" s="519" t="s">
        <v>473</v>
      </c>
      <c r="B32" s="520"/>
      <c r="C32" s="521">
        <v>528611</v>
      </c>
      <c r="D32" s="521">
        <v>2131570</v>
      </c>
      <c r="E32" s="521">
        <v>528611</v>
      </c>
      <c r="F32" s="521">
        <v>2131570</v>
      </c>
      <c r="G32" s="521">
        <v>2131570</v>
      </c>
      <c r="H32" s="521">
        <v>2131567</v>
      </c>
      <c r="I32" s="521">
        <v>2131567</v>
      </c>
      <c r="J32" s="521">
        <v>2131567</v>
      </c>
      <c r="K32" s="271">
        <f t="shared" si="8"/>
        <v>0</v>
      </c>
      <c r="L32" s="546">
        <v>2131567</v>
      </c>
    </row>
    <row r="33" spans="1:12" ht="15">
      <c r="A33" s="519" t="s">
        <v>474</v>
      </c>
      <c r="B33" s="520"/>
      <c r="C33" s="521">
        <v>14</v>
      </c>
      <c r="D33" s="521">
        <v>54</v>
      </c>
      <c r="E33" s="521">
        <v>14</v>
      </c>
      <c r="F33" s="521">
        <v>54</v>
      </c>
      <c r="G33" s="521">
        <v>54</v>
      </c>
      <c r="H33" s="521">
        <v>54</v>
      </c>
      <c r="I33" s="521">
        <v>54</v>
      </c>
      <c r="J33" s="521">
        <v>54</v>
      </c>
      <c r="K33" s="271">
        <f t="shared" si="8"/>
        <v>0</v>
      </c>
      <c r="L33" s="546">
        <v>54</v>
      </c>
    </row>
    <row r="34" spans="1:12" ht="15">
      <c r="A34" s="519" t="s">
        <v>475</v>
      </c>
      <c r="B34" s="520"/>
      <c r="C34" s="521">
        <v>1209</v>
      </c>
      <c r="D34" s="521">
        <v>4834</v>
      </c>
      <c r="E34" s="521">
        <v>1209</v>
      </c>
      <c r="F34" s="521">
        <v>4834</v>
      </c>
      <c r="G34" s="521">
        <v>4834</v>
      </c>
      <c r="H34" s="521">
        <v>4833</v>
      </c>
      <c r="I34" s="521">
        <v>4833</v>
      </c>
      <c r="J34" s="521">
        <v>4833</v>
      </c>
      <c r="K34" s="271">
        <f t="shared" si="8"/>
        <v>0</v>
      </c>
      <c r="L34" s="546">
        <v>4833</v>
      </c>
    </row>
    <row r="35" spans="1:12" ht="15">
      <c r="A35" s="519" t="s">
        <v>476</v>
      </c>
      <c r="B35" s="520"/>
      <c r="C35" s="521">
        <v>6886</v>
      </c>
      <c r="D35" s="521">
        <v>27544</v>
      </c>
      <c r="E35" s="521">
        <v>6886</v>
      </c>
      <c r="F35" s="521">
        <v>27544</v>
      </c>
      <c r="G35" s="521">
        <v>27544</v>
      </c>
      <c r="H35" s="521">
        <v>27544</v>
      </c>
      <c r="I35" s="521">
        <v>27544</v>
      </c>
      <c r="J35" s="521">
        <v>27544</v>
      </c>
      <c r="K35" s="271">
        <f t="shared" si="8"/>
        <v>0</v>
      </c>
      <c r="L35" s="546">
        <v>27544</v>
      </c>
    </row>
    <row r="36" spans="1:12" ht="15">
      <c r="A36" s="519" t="s">
        <v>946</v>
      </c>
      <c r="B36" s="520"/>
      <c r="C36" s="521">
        <v>175907</v>
      </c>
      <c r="D36" s="521">
        <v>703626</v>
      </c>
      <c r="E36" s="521">
        <v>175907</v>
      </c>
      <c r="F36" s="521">
        <v>703626</v>
      </c>
      <c r="G36" s="521">
        <v>703626</v>
      </c>
      <c r="H36" s="521">
        <v>703626</v>
      </c>
      <c r="I36" s="521">
        <v>703626</v>
      </c>
      <c r="J36" s="521">
        <v>703626</v>
      </c>
      <c r="K36" s="271">
        <f t="shared" si="8"/>
        <v>0</v>
      </c>
      <c r="L36" s="546">
        <v>703626</v>
      </c>
    </row>
    <row r="37" spans="1:12" ht="15">
      <c r="A37" s="519" t="s">
        <v>726</v>
      </c>
      <c r="B37" s="520"/>
      <c r="C37" s="521">
        <v>12259</v>
      </c>
      <c r="D37" s="521">
        <v>49036</v>
      </c>
      <c r="E37" s="521">
        <v>12259</v>
      </c>
      <c r="F37" s="521">
        <v>49036</v>
      </c>
      <c r="G37" s="521">
        <v>49036</v>
      </c>
      <c r="H37" s="521">
        <v>49035</v>
      </c>
      <c r="I37" s="521">
        <v>49035</v>
      </c>
      <c r="J37" s="521">
        <v>49035</v>
      </c>
      <c r="K37" s="271">
        <f t="shared" si="8"/>
        <v>0</v>
      </c>
      <c r="L37" s="546">
        <v>49035</v>
      </c>
    </row>
    <row r="38" spans="1:12" ht="14.25" customHeight="1">
      <c r="A38" s="519" t="s">
        <v>723</v>
      </c>
      <c r="B38" s="520"/>
      <c r="C38" s="521"/>
      <c r="D38" s="521"/>
      <c r="E38" s="521"/>
      <c r="F38" s="521"/>
      <c r="G38" s="521"/>
      <c r="H38" s="521"/>
      <c r="I38" s="521"/>
      <c r="J38" s="521"/>
      <c r="K38" s="271">
        <f t="shared" si="8"/>
        <v>0</v>
      </c>
      <c r="L38" s="267"/>
    </row>
    <row r="39" spans="1:12" ht="15">
      <c r="A39" s="519" t="s">
        <v>722</v>
      </c>
      <c r="B39" s="520"/>
      <c r="C39" s="521"/>
      <c r="D39" s="521"/>
      <c r="E39" s="521"/>
      <c r="F39" s="521"/>
      <c r="G39" s="521"/>
      <c r="H39" s="521"/>
      <c r="I39" s="521"/>
      <c r="J39" s="521"/>
      <c r="K39" s="271">
        <f t="shared" si="8"/>
        <v>0</v>
      </c>
      <c r="L39" s="267"/>
    </row>
    <row r="40" spans="1:12" ht="15">
      <c r="A40" s="519" t="s">
        <v>721</v>
      </c>
      <c r="B40" s="520"/>
      <c r="C40" s="521"/>
      <c r="D40" s="521"/>
      <c r="E40" s="521"/>
      <c r="F40" s="521"/>
      <c r="G40" s="521"/>
      <c r="H40" s="521"/>
      <c r="I40" s="521"/>
      <c r="J40" s="521"/>
      <c r="K40" s="271">
        <f t="shared" si="8"/>
        <v>0</v>
      </c>
      <c r="L40" s="267"/>
    </row>
    <row r="41" spans="1:12" ht="15">
      <c r="A41" s="519" t="s">
        <v>720</v>
      </c>
      <c r="B41" s="520"/>
      <c r="C41" s="521">
        <v>644</v>
      </c>
      <c r="D41" s="521">
        <v>2575</v>
      </c>
      <c r="E41" s="521">
        <v>644</v>
      </c>
      <c r="F41" s="521">
        <v>2575</v>
      </c>
      <c r="G41" s="521">
        <v>2575</v>
      </c>
      <c r="H41" s="521">
        <v>2575</v>
      </c>
      <c r="I41" s="521">
        <v>2575</v>
      </c>
      <c r="J41" s="521">
        <v>2575</v>
      </c>
      <c r="K41" s="271">
        <f t="shared" si="8"/>
        <v>0</v>
      </c>
      <c r="L41" s="267">
        <v>2575</v>
      </c>
    </row>
    <row r="42" spans="1:12" ht="15">
      <c r="A42" s="519" t="s">
        <v>719</v>
      </c>
      <c r="B42" s="520"/>
      <c r="C42" s="521">
        <v>207</v>
      </c>
      <c r="D42" s="521">
        <v>827</v>
      </c>
      <c r="E42" s="521">
        <v>207</v>
      </c>
      <c r="F42" s="521">
        <v>827</v>
      </c>
      <c r="G42" s="521">
        <v>827</v>
      </c>
      <c r="H42" s="521">
        <v>827</v>
      </c>
      <c r="I42" s="521">
        <v>827</v>
      </c>
      <c r="J42" s="521">
        <v>827</v>
      </c>
      <c r="K42" s="271">
        <f t="shared" si="8"/>
        <v>0</v>
      </c>
      <c r="L42" s="267">
        <v>827</v>
      </c>
    </row>
    <row r="43" spans="1:12" ht="15">
      <c r="A43" s="519" t="s">
        <v>962</v>
      </c>
      <c r="B43" s="520"/>
      <c r="C43" s="521">
        <v>33</v>
      </c>
      <c r="D43" s="521">
        <v>133</v>
      </c>
      <c r="E43" s="521">
        <v>33</v>
      </c>
      <c r="F43" s="521">
        <v>133</v>
      </c>
      <c r="G43" s="521">
        <v>133</v>
      </c>
      <c r="H43" s="521">
        <v>133</v>
      </c>
      <c r="I43" s="521">
        <v>133</v>
      </c>
      <c r="J43" s="521">
        <v>133</v>
      </c>
      <c r="K43" s="271">
        <f t="shared" si="8"/>
        <v>0</v>
      </c>
      <c r="L43" s="267">
        <v>133</v>
      </c>
    </row>
    <row r="44" spans="1:12" ht="15">
      <c r="A44" s="523" t="s">
        <v>963</v>
      </c>
      <c r="B44" s="524"/>
      <c r="C44" s="521">
        <v>35080</v>
      </c>
      <c r="D44" s="521">
        <v>140321</v>
      </c>
      <c r="E44" s="521">
        <v>35080</v>
      </c>
      <c r="F44" s="521">
        <v>140321</v>
      </c>
      <c r="G44" s="521">
        <v>140321</v>
      </c>
      <c r="H44" s="521">
        <v>140321</v>
      </c>
      <c r="I44" s="521">
        <v>140321</v>
      </c>
      <c r="J44" s="521">
        <v>140321</v>
      </c>
      <c r="K44" s="271">
        <f t="shared" si="8"/>
        <v>0</v>
      </c>
      <c r="L44" s="267">
        <v>140321</v>
      </c>
    </row>
    <row r="45" spans="1:12" ht="15">
      <c r="A45" s="523" t="s">
        <v>945</v>
      </c>
      <c r="B45" s="524"/>
      <c r="C45" s="521"/>
      <c r="D45" s="521"/>
      <c r="E45" s="521"/>
      <c r="F45" s="521"/>
      <c r="G45" s="521"/>
      <c r="H45" s="521"/>
      <c r="I45" s="521"/>
      <c r="J45" s="521"/>
      <c r="K45" s="271">
        <f t="shared" si="8"/>
        <v>0</v>
      </c>
      <c r="L45" s="267"/>
    </row>
    <row r="46" spans="1:12" s="527" customFormat="1" ht="15.75" thickBot="1">
      <c r="A46" s="525" t="s">
        <v>999</v>
      </c>
      <c r="B46" s="526"/>
      <c r="C46" s="521"/>
      <c r="D46" s="521"/>
      <c r="E46" s="521"/>
      <c r="F46" s="521"/>
      <c r="G46" s="521"/>
      <c r="H46" s="521"/>
      <c r="I46" s="521"/>
      <c r="J46" s="521"/>
      <c r="K46" s="271">
        <f t="shared" si="8"/>
        <v>0</v>
      </c>
      <c r="L46" s="267"/>
    </row>
    <row r="47" spans="1:12" ht="15.75" thickBot="1">
      <c r="A47" s="528" t="s">
        <v>478</v>
      </c>
      <c r="B47" s="517">
        <v>57</v>
      </c>
      <c r="C47" s="270">
        <f>C48+C80</f>
        <v>84980000</v>
      </c>
      <c r="D47" s="270">
        <f>D48+D80</f>
        <v>339556000</v>
      </c>
      <c r="E47" s="270">
        <f>E48+E80</f>
        <v>84980000</v>
      </c>
      <c r="F47" s="270">
        <f aca="true" t="shared" si="9" ref="F47:L47">F48+F80</f>
        <v>339556000</v>
      </c>
      <c r="G47" s="270">
        <f>G48+G80</f>
        <v>339556000</v>
      </c>
      <c r="H47" s="270">
        <f t="shared" si="9"/>
        <v>339474136</v>
      </c>
      <c r="I47" s="270">
        <f t="shared" si="9"/>
        <v>339474136</v>
      </c>
      <c r="J47" s="270">
        <f t="shared" si="9"/>
        <v>339474136</v>
      </c>
      <c r="K47" s="270">
        <f t="shared" si="9"/>
        <v>0</v>
      </c>
      <c r="L47" s="272">
        <f t="shared" si="9"/>
        <v>339528260</v>
      </c>
    </row>
    <row r="48" spans="1:12" ht="30.75" thickBot="1">
      <c r="A48" s="529" t="s">
        <v>479</v>
      </c>
      <c r="B48" s="530" t="s">
        <v>480</v>
      </c>
      <c r="C48" s="273">
        <f>C49</f>
        <v>84980000</v>
      </c>
      <c r="D48" s="273">
        <f>D49</f>
        <v>339416000</v>
      </c>
      <c r="E48" s="273">
        <f>E49</f>
        <v>84980000</v>
      </c>
      <c r="F48" s="273">
        <f aca="true" t="shared" si="10" ref="F48:L48">F49</f>
        <v>339416000</v>
      </c>
      <c r="G48" s="273">
        <f t="shared" si="10"/>
        <v>339416000</v>
      </c>
      <c r="H48" s="273">
        <f t="shared" si="10"/>
        <v>339336936</v>
      </c>
      <c r="I48" s="273">
        <f t="shared" si="10"/>
        <v>339336936</v>
      </c>
      <c r="J48" s="273">
        <f t="shared" si="10"/>
        <v>339336936</v>
      </c>
      <c r="K48" s="273">
        <f t="shared" si="10"/>
        <v>0</v>
      </c>
      <c r="L48" s="274">
        <f t="shared" si="10"/>
        <v>339391060</v>
      </c>
    </row>
    <row r="49" spans="1:12" ht="30.75" thickBot="1">
      <c r="A49" s="106" t="s">
        <v>825</v>
      </c>
      <c r="B49" s="517"/>
      <c r="C49" s="250">
        <f>SUM(C50:C79)-C68-C70</f>
        <v>84980000</v>
      </c>
      <c r="D49" s="250">
        <f aca="true" t="shared" si="11" ref="D49:J49">SUM(D50:D79)-D68-D70</f>
        <v>339416000</v>
      </c>
      <c r="E49" s="250">
        <f t="shared" si="11"/>
        <v>84980000</v>
      </c>
      <c r="F49" s="250">
        <f t="shared" si="11"/>
        <v>339416000</v>
      </c>
      <c r="G49" s="250">
        <f t="shared" si="11"/>
        <v>339416000</v>
      </c>
      <c r="H49" s="250">
        <f t="shared" si="11"/>
        <v>339336936</v>
      </c>
      <c r="I49" s="250">
        <f t="shared" si="11"/>
        <v>339336936</v>
      </c>
      <c r="J49" s="250">
        <f t="shared" si="11"/>
        <v>339336936</v>
      </c>
      <c r="K49" s="250">
        <f>SUM(K50:K79)-K68-K70</f>
        <v>0</v>
      </c>
      <c r="L49" s="251">
        <f>SUM(L50:L79)-L68-L70</f>
        <v>339391060</v>
      </c>
    </row>
    <row r="50" spans="1:12" ht="15">
      <c r="A50" s="519" t="s">
        <v>481</v>
      </c>
      <c r="B50" s="531"/>
      <c r="C50" s="521">
        <v>21000</v>
      </c>
      <c r="D50" s="521">
        <v>84000</v>
      </c>
      <c r="E50" s="521">
        <v>21000</v>
      </c>
      <c r="F50" s="521">
        <v>84000</v>
      </c>
      <c r="G50" s="521">
        <v>84000</v>
      </c>
      <c r="H50" s="521">
        <v>83919</v>
      </c>
      <c r="I50" s="521">
        <v>83919</v>
      </c>
      <c r="J50" s="521">
        <v>83919</v>
      </c>
      <c r="K50" s="271"/>
      <c r="L50" s="267">
        <v>83919</v>
      </c>
    </row>
    <row r="51" spans="1:12" ht="15">
      <c r="A51" s="519" t="s">
        <v>482</v>
      </c>
      <c r="B51" s="531"/>
      <c r="C51" s="521">
        <v>7000</v>
      </c>
      <c r="D51" s="521">
        <v>28000</v>
      </c>
      <c r="E51" s="521">
        <v>7000</v>
      </c>
      <c r="F51" s="521">
        <v>28000</v>
      </c>
      <c r="G51" s="521">
        <v>28000</v>
      </c>
      <c r="H51" s="521">
        <v>27975</v>
      </c>
      <c r="I51" s="521">
        <v>27975</v>
      </c>
      <c r="J51" s="521">
        <v>27975</v>
      </c>
      <c r="K51" s="271"/>
      <c r="L51" s="267">
        <v>27975</v>
      </c>
    </row>
    <row r="52" spans="1:12" ht="30">
      <c r="A52" s="532" t="s">
        <v>947</v>
      </c>
      <c r="B52" s="531"/>
      <c r="C52" s="521">
        <v>4685000</v>
      </c>
      <c r="D52" s="521">
        <v>18740000</v>
      </c>
      <c r="E52" s="521">
        <v>4685000</v>
      </c>
      <c r="F52" s="521">
        <v>18740000</v>
      </c>
      <c r="G52" s="521">
        <v>18740000</v>
      </c>
      <c r="H52" s="521">
        <v>18738903</v>
      </c>
      <c r="I52" s="521">
        <v>18738903</v>
      </c>
      <c r="J52" s="521">
        <v>18738903</v>
      </c>
      <c r="K52" s="271"/>
      <c r="L52" s="267">
        <v>18748478</v>
      </c>
    </row>
    <row r="53" spans="1:12" ht="30">
      <c r="A53" s="532" t="s">
        <v>948</v>
      </c>
      <c r="B53" s="531"/>
      <c r="C53" s="521">
        <v>791750</v>
      </c>
      <c r="D53" s="521">
        <v>3167000</v>
      </c>
      <c r="E53" s="521">
        <v>791750</v>
      </c>
      <c r="F53" s="521">
        <v>3167000</v>
      </c>
      <c r="G53" s="521">
        <v>3167000</v>
      </c>
      <c r="H53" s="521">
        <v>3165397</v>
      </c>
      <c r="I53" s="521">
        <v>3165397</v>
      </c>
      <c r="J53" s="521">
        <v>3165397</v>
      </c>
      <c r="K53" s="271"/>
      <c r="L53" s="267">
        <v>3166897</v>
      </c>
    </row>
    <row r="54" spans="1:12" ht="15">
      <c r="A54" s="532" t="s">
        <v>727</v>
      </c>
      <c r="B54" s="531"/>
      <c r="C54" s="521">
        <v>252750</v>
      </c>
      <c r="D54" s="521">
        <v>1011000</v>
      </c>
      <c r="E54" s="521">
        <v>252750</v>
      </c>
      <c r="F54" s="521">
        <v>1011000</v>
      </c>
      <c r="G54" s="521">
        <v>1011000</v>
      </c>
      <c r="H54" s="521">
        <v>1010388</v>
      </c>
      <c r="I54" s="521">
        <v>1010388</v>
      </c>
      <c r="J54" s="521">
        <v>1010388</v>
      </c>
      <c r="K54" s="271"/>
      <c r="L54" s="267">
        <v>1015842</v>
      </c>
    </row>
    <row r="55" spans="1:12" ht="30">
      <c r="A55" s="532" t="s">
        <v>949</v>
      </c>
      <c r="B55" s="531"/>
      <c r="C55" s="521">
        <v>1046750</v>
      </c>
      <c r="D55" s="521">
        <v>4187000</v>
      </c>
      <c r="E55" s="521">
        <v>1046750</v>
      </c>
      <c r="F55" s="521">
        <v>4187000</v>
      </c>
      <c r="G55" s="521">
        <v>4187000</v>
      </c>
      <c r="H55" s="521">
        <v>4185216</v>
      </c>
      <c r="I55" s="521">
        <v>4185216</v>
      </c>
      <c r="J55" s="521">
        <v>4185216</v>
      </c>
      <c r="K55" s="271"/>
      <c r="L55" s="267">
        <v>4194925</v>
      </c>
    </row>
    <row r="56" spans="1:12" ht="30">
      <c r="A56" s="532" t="s">
        <v>728</v>
      </c>
      <c r="B56" s="531"/>
      <c r="C56" s="521">
        <v>753250</v>
      </c>
      <c r="D56" s="521">
        <v>3013000</v>
      </c>
      <c r="E56" s="521">
        <v>753250</v>
      </c>
      <c r="F56" s="521">
        <v>3013000</v>
      </c>
      <c r="G56" s="521">
        <v>3013000</v>
      </c>
      <c r="H56" s="521">
        <v>3012753</v>
      </c>
      <c r="I56" s="521">
        <v>3012753</v>
      </c>
      <c r="J56" s="521">
        <v>3012753</v>
      </c>
      <c r="K56" s="271"/>
      <c r="L56" s="267">
        <v>3013454</v>
      </c>
    </row>
    <row r="57" spans="1:12" ht="15">
      <c r="A57" s="519" t="s">
        <v>729</v>
      </c>
      <c r="B57" s="531"/>
      <c r="C57" s="521">
        <v>3030250</v>
      </c>
      <c r="D57" s="521">
        <v>12201000</v>
      </c>
      <c r="E57" s="521">
        <v>3030250</v>
      </c>
      <c r="F57" s="521">
        <v>12201000</v>
      </c>
      <c r="G57" s="521">
        <v>12201000</v>
      </c>
      <c r="H57" s="521">
        <v>12199991</v>
      </c>
      <c r="I57" s="521">
        <v>12199991</v>
      </c>
      <c r="J57" s="521">
        <v>12199991</v>
      </c>
      <c r="K57" s="271"/>
      <c r="L57" s="267">
        <v>12199991</v>
      </c>
    </row>
    <row r="58" spans="1:12" ht="15">
      <c r="A58" s="519" t="s">
        <v>483</v>
      </c>
      <c r="B58" s="531"/>
      <c r="C58" s="521">
        <v>50743775</v>
      </c>
      <c r="D58" s="521">
        <v>202391100</v>
      </c>
      <c r="E58" s="521">
        <v>50743775</v>
      </c>
      <c r="F58" s="521">
        <v>202391100</v>
      </c>
      <c r="G58" s="521">
        <v>202391100</v>
      </c>
      <c r="H58" s="521">
        <v>202334381</v>
      </c>
      <c r="I58" s="521">
        <v>202334381</v>
      </c>
      <c r="J58" s="521">
        <v>202334381</v>
      </c>
      <c r="K58" s="271"/>
      <c r="L58" s="267">
        <v>202377156</v>
      </c>
    </row>
    <row r="59" spans="1:12" ht="15">
      <c r="A59" s="519" t="s">
        <v>730</v>
      </c>
      <c r="B59" s="531"/>
      <c r="C59" s="521">
        <v>1500</v>
      </c>
      <c r="D59" s="521">
        <v>6000</v>
      </c>
      <c r="E59" s="521">
        <v>1500</v>
      </c>
      <c r="F59" s="521">
        <v>6000</v>
      </c>
      <c r="G59" s="521">
        <v>6000</v>
      </c>
      <c r="H59" s="521">
        <v>5445</v>
      </c>
      <c r="I59" s="521">
        <v>5445</v>
      </c>
      <c r="J59" s="521">
        <v>5445</v>
      </c>
      <c r="K59" s="271"/>
      <c r="L59" s="267">
        <v>5445</v>
      </c>
    </row>
    <row r="60" spans="1:12" ht="15">
      <c r="A60" s="519" t="s">
        <v>731</v>
      </c>
      <c r="B60" s="531"/>
      <c r="C60" s="521">
        <v>314250</v>
      </c>
      <c r="D60" s="521">
        <v>1257000</v>
      </c>
      <c r="E60" s="521">
        <v>314250</v>
      </c>
      <c r="F60" s="521">
        <v>1257000</v>
      </c>
      <c r="G60" s="521">
        <v>1257000</v>
      </c>
      <c r="H60" s="521">
        <v>1255906</v>
      </c>
      <c r="I60" s="521">
        <v>1255906</v>
      </c>
      <c r="J60" s="521">
        <v>1255906</v>
      </c>
      <c r="K60" s="271"/>
      <c r="L60" s="267">
        <v>1256347</v>
      </c>
    </row>
    <row r="61" spans="1:12" ht="15">
      <c r="A61" s="519" t="s">
        <v>950</v>
      </c>
      <c r="B61" s="531"/>
      <c r="C61" s="521">
        <v>701500</v>
      </c>
      <c r="D61" s="521">
        <v>2806000</v>
      </c>
      <c r="E61" s="521">
        <v>701500</v>
      </c>
      <c r="F61" s="521">
        <v>2806000</v>
      </c>
      <c r="G61" s="521">
        <v>2806000</v>
      </c>
      <c r="H61" s="521">
        <v>2804161</v>
      </c>
      <c r="I61" s="521">
        <v>2804161</v>
      </c>
      <c r="J61" s="521">
        <v>2804161</v>
      </c>
      <c r="K61" s="271"/>
      <c r="L61" s="267">
        <v>2802014</v>
      </c>
    </row>
    <row r="62" spans="1:12" ht="15">
      <c r="A62" s="519" t="s">
        <v>951</v>
      </c>
      <c r="B62" s="531"/>
      <c r="C62" s="521">
        <v>20527500</v>
      </c>
      <c r="D62" s="521">
        <v>82110000</v>
      </c>
      <c r="E62" s="521">
        <v>20527500</v>
      </c>
      <c r="F62" s="521">
        <v>82110000</v>
      </c>
      <c r="G62" s="521">
        <v>82110000</v>
      </c>
      <c r="H62" s="521">
        <v>82104044</v>
      </c>
      <c r="I62" s="521">
        <v>82104044</v>
      </c>
      <c r="J62" s="521">
        <v>82104044</v>
      </c>
      <c r="K62" s="271"/>
      <c r="L62" s="267">
        <v>82135334</v>
      </c>
    </row>
    <row r="63" spans="1:12" ht="15">
      <c r="A63" s="519" t="s">
        <v>732</v>
      </c>
      <c r="B63" s="531"/>
      <c r="C63" s="521">
        <v>1627500</v>
      </c>
      <c r="D63" s="521">
        <v>6510000</v>
      </c>
      <c r="E63" s="521">
        <v>1627500</v>
      </c>
      <c r="F63" s="521">
        <v>6510000</v>
      </c>
      <c r="G63" s="521">
        <v>6510000</v>
      </c>
      <c r="H63" s="521">
        <v>6508801</v>
      </c>
      <c r="I63" s="521">
        <v>6508801</v>
      </c>
      <c r="J63" s="521">
        <v>6508801</v>
      </c>
      <c r="K63" s="271"/>
      <c r="L63" s="267">
        <v>6512562</v>
      </c>
    </row>
    <row r="64" spans="1:12" ht="15">
      <c r="A64" s="519" t="s">
        <v>484</v>
      </c>
      <c r="B64" s="531"/>
      <c r="C64" s="521">
        <v>37500</v>
      </c>
      <c r="D64" s="521">
        <v>150000</v>
      </c>
      <c r="E64" s="521">
        <v>37500</v>
      </c>
      <c r="F64" s="521">
        <v>150000</v>
      </c>
      <c r="G64" s="521">
        <v>150000</v>
      </c>
      <c r="H64" s="521">
        <v>149440</v>
      </c>
      <c r="I64" s="521">
        <v>149440</v>
      </c>
      <c r="J64" s="521">
        <v>149440</v>
      </c>
      <c r="K64" s="271"/>
      <c r="L64" s="267">
        <v>131365</v>
      </c>
    </row>
    <row r="65" spans="1:12" ht="15">
      <c r="A65" s="519" t="s">
        <v>485</v>
      </c>
      <c r="B65" s="531"/>
      <c r="C65" s="521">
        <v>4750</v>
      </c>
      <c r="D65" s="521">
        <v>19000</v>
      </c>
      <c r="E65" s="521">
        <v>4750</v>
      </c>
      <c r="F65" s="521">
        <v>19000</v>
      </c>
      <c r="G65" s="521">
        <v>19000</v>
      </c>
      <c r="H65" s="521">
        <v>18424</v>
      </c>
      <c r="I65" s="521">
        <v>18424</v>
      </c>
      <c r="J65" s="521">
        <v>18424</v>
      </c>
      <c r="K65" s="271"/>
      <c r="L65" s="267">
        <v>16234</v>
      </c>
    </row>
    <row r="66" spans="1:12" ht="15">
      <c r="A66" s="519" t="s">
        <v>486</v>
      </c>
      <c r="B66" s="531"/>
      <c r="C66" s="521">
        <v>27500</v>
      </c>
      <c r="D66" s="521">
        <v>110000</v>
      </c>
      <c r="E66" s="521">
        <v>27500</v>
      </c>
      <c r="F66" s="521">
        <v>110000</v>
      </c>
      <c r="G66" s="521">
        <v>110000</v>
      </c>
      <c r="H66" s="521">
        <v>109783</v>
      </c>
      <c r="I66" s="521">
        <v>109783</v>
      </c>
      <c r="J66" s="521">
        <v>109783</v>
      </c>
      <c r="K66" s="271"/>
      <c r="L66" s="267">
        <v>96979</v>
      </c>
    </row>
    <row r="67" spans="1:12" ht="15">
      <c r="A67" s="519" t="s">
        <v>487</v>
      </c>
      <c r="B67" s="531"/>
      <c r="C67" s="521">
        <v>36250</v>
      </c>
      <c r="D67" s="521">
        <v>145000</v>
      </c>
      <c r="E67" s="521">
        <v>36250</v>
      </c>
      <c r="F67" s="521">
        <v>145000</v>
      </c>
      <c r="G67" s="521">
        <v>145000</v>
      </c>
      <c r="H67" s="521">
        <v>144641</v>
      </c>
      <c r="I67" s="521">
        <v>144641</v>
      </c>
      <c r="J67" s="521">
        <v>144641</v>
      </c>
      <c r="K67" s="271"/>
      <c r="L67" s="267">
        <v>139850</v>
      </c>
    </row>
    <row r="68" spans="1:12" ht="15" customHeight="1">
      <c r="A68" s="519" t="s">
        <v>488</v>
      </c>
      <c r="B68" s="531"/>
      <c r="C68" s="521"/>
      <c r="D68" s="521"/>
      <c r="E68" s="521"/>
      <c r="F68" s="521"/>
      <c r="G68" s="521"/>
      <c r="H68" s="521"/>
      <c r="I68" s="521"/>
      <c r="J68" s="521"/>
      <c r="K68" s="271"/>
      <c r="L68" s="267"/>
    </row>
    <row r="69" spans="1:12" ht="15">
      <c r="A69" s="519" t="s">
        <v>489</v>
      </c>
      <c r="B69" s="531"/>
      <c r="C69" s="521">
        <v>56500</v>
      </c>
      <c r="D69" s="521">
        <v>226000</v>
      </c>
      <c r="E69" s="521">
        <v>56500</v>
      </c>
      <c r="F69" s="521">
        <v>226000</v>
      </c>
      <c r="G69" s="521">
        <v>226000</v>
      </c>
      <c r="H69" s="521">
        <v>225312</v>
      </c>
      <c r="I69" s="521">
        <v>225312</v>
      </c>
      <c r="J69" s="521">
        <v>225312</v>
      </c>
      <c r="K69" s="271"/>
      <c r="L69" s="267">
        <v>214237</v>
      </c>
    </row>
    <row r="70" spans="1:12" ht="13.5" customHeight="1">
      <c r="A70" s="519" t="s">
        <v>488</v>
      </c>
      <c r="B70" s="531"/>
      <c r="C70" s="521"/>
      <c r="D70" s="521"/>
      <c r="E70" s="521"/>
      <c r="F70" s="521"/>
      <c r="G70" s="521"/>
      <c r="H70" s="521"/>
      <c r="I70" s="521"/>
      <c r="J70" s="521"/>
      <c r="K70" s="271"/>
      <c r="L70" s="267"/>
    </row>
    <row r="71" spans="1:12" ht="15">
      <c r="A71" s="519" t="s">
        <v>490</v>
      </c>
      <c r="B71" s="531"/>
      <c r="C71" s="521"/>
      <c r="D71" s="521"/>
      <c r="E71" s="521"/>
      <c r="F71" s="521"/>
      <c r="G71" s="521"/>
      <c r="H71" s="521"/>
      <c r="I71" s="521"/>
      <c r="J71" s="521"/>
      <c r="K71" s="271"/>
      <c r="L71" s="267"/>
    </row>
    <row r="72" spans="1:12" ht="15">
      <c r="A72" s="519" t="s">
        <v>952</v>
      </c>
      <c r="B72" s="531"/>
      <c r="C72" s="521">
        <v>475</v>
      </c>
      <c r="D72" s="521">
        <v>1900</v>
      </c>
      <c r="E72" s="521">
        <v>475</v>
      </c>
      <c r="F72" s="521">
        <v>1900</v>
      </c>
      <c r="G72" s="521">
        <v>1900</v>
      </c>
      <c r="H72" s="521">
        <v>1845</v>
      </c>
      <c r="I72" s="521">
        <v>1845</v>
      </c>
      <c r="J72" s="521">
        <v>1845</v>
      </c>
      <c r="K72" s="271"/>
      <c r="L72" s="267">
        <v>1845</v>
      </c>
    </row>
    <row r="73" spans="1:12" ht="15">
      <c r="A73" s="519" t="s">
        <v>734</v>
      </c>
      <c r="B73" s="531"/>
      <c r="C73" s="521"/>
      <c r="D73" s="521"/>
      <c r="E73" s="521"/>
      <c r="F73" s="521"/>
      <c r="G73" s="521"/>
      <c r="H73" s="521"/>
      <c r="I73" s="521"/>
      <c r="J73" s="521"/>
      <c r="K73" s="271"/>
      <c r="L73" s="267"/>
    </row>
    <row r="74" spans="1:12" ht="15">
      <c r="A74" s="519" t="s">
        <v>953</v>
      </c>
      <c r="B74" s="531"/>
      <c r="C74" s="521"/>
      <c r="D74" s="521"/>
      <c r="E74" s="521"/>
      <c r="F74" s="521"/>
      <c r="G74" s="521"/>
      <c r="H74" s="521"/>
      <c r="I74" s="521"/>
      <c r="J74" s="521"/>
      <c r="K74" s="271"/>
      <c r="L74" s="267"/>
    </row>
    <row r="75" spans="1:12" ht="17.25" customHeight="1">
      <c r="A75" s="519" t="s">
        <v>954</v>
      </c>
      <c r="B75" s="531"/>
      <c r="C75" s="521"/>
      <c r="D75" s="521"/>
      <c r="E75" s="521"/>
      <c r="F75" s="521"/>
      <c r="G75" s="521"/>
      <c r="H75" s="521"/>
      <c r="I75" s="521"/>
      <c r="J75" s="521"/>
      <c r="K75" s="271"/>
      <c r="L75" s="267"/>
    </row>
    <row r="76" spans="1:12" ht="15">
      <c r="A76" s="519" t="s">
        <v>955</v>
      </c>
      <c r="B76" s="531"/>
      <c r="C76" s="521"/>
      <c r="D76" s="521"/>
      <c r="E76" s="521"/>
      <c r="F76" s="521"/>
      <c r="G76" s="521"/>
      <c r="H76" s="521"/>
      <c r="I76" s="521"/>
      <c r="J76" s="521"/>
      <c r="K76" s="271"/>
      <c r="L76" s="267"/>
    </row>
    <row r="77" spans="1:12" ht="30">
      <c r="A77" s="532" t="s">
        <v>956</v>
      </c>
      <c r="B77" s="531"/>
      <c r="C77" s="521">
        <v>246250</v>
      </c>
      <c r="D77" s="521">
        <v>985000</v>
      </c>
      <c r="E77" s="521">
        <v>246250</v>
      </c>
      <c r="F77" s="521">
        <v>985000</v>
      </c>
      <c r="G77" s="521">
        <v>985000</v>
      </c>
      <c r="H77" s="521">
        <v>983682</v>
      </c>
      <c r="I77" s="521">
        <v>983682</v>
      </c>
      <c r="J77" s="521">
        <v>983682</v>
      </c>
      <c r="K77" s="271"/>
      <c r="L77" s="267">
        <v>983682</v>
      </c>
    </row>
    <row r="78" spans="1:12" ht="15">
      <c r="A78" s="532" t="s">
        <v>957</v>
      </c>
      <c r="B78" s="531"/>
      <c r="C78" s="521">
        <v>21750</v>
      </c>
      <c r="D78" s="521">
        <v>87000</v>
      </c>
      <c r="E78" s="521">
        <v>21750</v>
      </c>
      <c r="F78" s="521">
        <v>87000</v>
      </c>
      <c r="G78" s="521">
        <v>87000</v>
      </c>
      <c r="H78" s="521">
        <v>86243</v>
      </c>
      <c r="I78" s="521">
        <v>86243</v>
      </c>
      <c r="J78" s="521">
        <v>86243</v>
      </c>
      <c r="K78" s="271"/>
      <c r="L78" s="267">
        <v>86243</v>
      </c>
    </row>
    <row r="79" spans="1:12" ht="30.75" thickBot="1">
      <c r="A79" s="533" t="s">
        <v>958</v>
      </c>
      <c r="B79" s="531"/>
      <c r="C79" s="521">
        <v>45250</v>
      </c>
      <c r="D79" s="521">
        <v>181000</v>
      </c>
      <c r="E79" s="521">
        <v>45250</v>
      </c>
      <c r="F79" s="521">
        <v>181000</v>
      </c>
      <c r="G79" s="521">
        <v>181000</v>
      </c>
      <c r="H79" s="521">
        <v>180286</v>
      </c>
      <c r="I79" s="521">
        <v>180286</v>
      </c>
      <c r="J79" s="521">
        <v>180286</v>
      </c>
      <c r="K79" s="271"/>
      <c r="L79" s="267">
        <v>180286</v>
      </c>
    </row>
    <row r="80" spans="1:12" ht="15.75" thickBot="1">
      <c r="A80" s="104" t="s">
        <v>491</v>
      </c>
      <c r="B80" s="103"/>
      <c r="C80" s="534">
        <f>C81</f>
        <v>0</v>
      </c>
      <c r="D80" s="534">
        <f aca="true" t="shared" si="12" ref="D80:L80">D81</f>
        <v>140000</v>
      </c>
      <c r="E80" s="534">
        <f t="shared" si="12"/>
        <v>0</v>
      </c>
      <c r="F80" s="534">
        <f t="shared" si="12"/>
        <v>140000</v>
      </c>
      <c r="G80" s="534">
        <f t="shared" si="12"/>
        <v>140000</v>
      </c>
      <c r="H80" s="534">
        <f t="shared" si="12"/>
        <v>137200</v>
      </c>
      <c r="I80" s="534">
        <f t="shared" si="12"/>
        <v>137200</v>
      </c>
      <c r="J80" s="534">
        <f t="shared" si="12"/>
        <v>137200</v>
      </c>
      <c r="K80" s="534">
        <f t="shared" si="12"/>
        <v>0</v>
      </c>
      <c r="L80" s="547">
        <f t="shared" si="12"/>
        <v>137200</v>
      </c>
    </row>
    <row r="81" spans="1:12" s="527" customFormat="1" ht="15.75" thickBot="1">
      <c r="A81" s="535" t="s">
        <v>492</v>
      </c>
      <c r="B81" s="536"/>
      <c r="C81" s="521"/>
      <c r="D81" s="521">
        <v>140000</v>
      </c>
      <c r="E81" s="521"/>
      <c r="F81" s="521">
        <v>140000</v>
      </c>
      <c r="G81" s="521">
        <v>140000</v>
      </c>
      <c r="H81" s="521">
        <v>137200</v>
      </c>
      <c r="I81" s="521">
        <v>137200</v>
      </c>
      <c r="J81" s="521">
        <v>137200</v>
      </c>
      <c r="K81" s="271">
        <f>I81-J81</f>
        <v>0</v>
      </c>
      <c r="L81" s="267">
        <v>137200</v>
      </c>
    </row>
    <row r="82" spans="1:12" s="303" customFormat="1" ht="30.75" thickBot="1">
      <c r="A82" s="537" t="s">
        <v>818</v>
      </c>
      <c r="B82" s="86">
        <v>85</v>
      </c>
      <c r="C82" s="276">
        <f>C83</f>
        <v>0</v>
      </c>
      <c r="D82" s="276">
        <f aca="true" t="shared" si="13" ref="D82:L82">D83</f>
        <v>0</v>
      </c>
      <c r="E82" s="276">
        <f t="shared" si="13"/>
        <v>0</v>
      </c>
      <c r="F82" s="276">
        <f t="shared" si="13"/>
        <v>0</v>
      </c>
      <c r="G82" s="276">
        <f t="shared" si="13"/>
        <v>0</v>
      </c>
      <c r="H82" s="276">
        <f t="shared" si="13"/>
        <v>0</v>
      </c>
      <c r="I82" s="276">
        <f t="shared" si="13"/>
        <v>0</v>
      </c>
      <c r="J82" s="276">
        <f t="shared" si="13"/>
        <v>0</v>
      </c>
      <c r="K82" s="276">
        <f t="shared" si="13"/>
        <v>0</v>
      </c>
      <c r="L82" s="548">
        <f t="shared" si="13"/>
        <v>0</v>
      </c>
    </row>
    <row r="83" spans="1:12" s="303" customFormat="1" ht="28.5">
      <c r="A83" s="538" t="s">
        <v>818</v>
      </c>
      <c r="B83" s="87" t="s">
        <v>819</v>
      </c>
      <c r="C83" s="277">
        <f>C84</f>
        <v>0</v>
      </c>
      <c r="D83" s="277">
        <f>D84</f>
        <v>0</v>
      </c>
      <c r="E83" s="277">
        <f>E84</f>
        <v>0</v>
      </c>
      <c r="F83" s="277">
        <f aca="true" t="shared" si="14" ref="F83:L83">F84</f>
        <v>0</v>
      </c>
      <c r="G83" s="277">
        <f t="shared" si="14"/>
        <v>0</v>
      </c>
      <c r="H83" s="277">
        <f t="shared" si="14"/>
        <v>0</v>
      </c>
      <c r="I83" s="277">
        <f t="shared" si="14"/>
        <v>0</v>
      </c>
      <c r="J83" s="277">
        <f t="shared" si="14"/>
        <v>0</v>
      </c>
      <c r="K83" s="277">
        <f t="shared" si="14"/>
        <v>0</v>
      </c>
      <c r="L83" s="549">
        <f t="shared" si="14"/>
        <v>0</v>
      </c>
    </row>
    <row r="84" spans="1:12" s="303" customFormat="1" ht="43.5" thickBot="1">
      <c r="A84" s="539" t="s">
        <v>820</v>
      </c>
      <c r="B84" s="88" t="s">
        <v>821</v>
      </c>
      <c r="C84" s="550"/>
      <c r="D84" s="550"/>
      <c r="E84" s="550"/>
      <c r="F84" s="550"/>
      <c r="G84" s="550"/>
      <c r="H84" s="550"/>
      <c r="I84" s="550"/>
      <c r="J84" s="550"/>
      <c r="K84" s="540">
        <f>I84-J84</f>
        <v>0</v>
      </c>
      <c r="L84" s="261"/>
    </row>
    <row r="85" spans="2:12" s="303" customFormat="1" ht="15" customHeight="1">
      <c r="B85" s="541"/>
      <c r="C85" s="541"/>
      <c r="D85" s="541"/>
      <c r="E85" s="542"/>
      <c r="F85" s="542"/>
      <c r="G85" s="542"/>
      <c r="H85" s="542"/>
      <c r="I85" s="542"/>
      <c r="J85" s="543"/>
      <c r="K85" s="3"/>
      <c r="L85" s="544"/>
    </row>
    <row r="86" spans="2:12" s="303" customFormat="1" ht="13.5" customHeight="1">
      <c r="B86" s="541"/>
      <c r="C86" s="541"/>
      <c r="D86" s="541"/>
      <c r="E86" s="542"/>
      <c r="F86" s="680"/>
      <c r="G86" s="680"/>
      <c r="H86" s="680"/>
      <c r="I86" s="542"/>
      <c r="J86" s="542"/>
      <c r="K86" s="542"/>
      <c r="L86" s="543"/>
    </row>
    <row r="87" spans="5:12" s="303" customFormat="1" ht="13.5" customHeight="1">
      <c r="E87" s="542"/>
      <c r="F87" s="542"/>
      <c r="G87" s="542"/>
      <c r="H87" s="542"/>
      <c r="I87" s="542"/>
      <c r="J87" s="543"/>
      <c r="K87" s="543"/>
      <c r="L87" s="543"/>
    </row>
    <row r="88" spans="2:12" s="303" customFormat="1" ht="13.5" customHeight="1">
      <c r="B88" s="8"/>
      <c r="C88" s="8"/>
      <c r="D88" s="8"/>
      <c r="E88" s="545"/>
      <c r="F88" s="542"/>
      <c r="G88" s="542"/>
      <c r="H88" s="543"/>
      <c r="I88" s="543"/>
      <c r="J88" s="543"/>
      <c r="K88" s="543"/>
      <c r="L88" s="543"/>
    </row>
    <row r="89" spans="1:12" s="335" customFormat="1" ht="14.25" customHeight="1">
      <c r="A89" s="285" t="s">
        <v>1190</v>
      </c>
      <c r="B89" s="301"/>
      <c r="C89" s="238"/>
      <c r="D89" s="645" t="s">
        <v>1162</v>
      </c>
      <c r="E89" s="645"/>
      <c r="F89" s="674"/>
      <c r="G89" s="339"/>
      <c r="H89" s="339"/>
      <c r="I89" s="339"/>
      <c r="J89" s="645" t="s">
        <v>1157</v>
      </c>
      <c r="K89" s="645"/>
      <c r="L89" s="674"/>
    </row>
    <row r="90" spans="1:12" s="335" customFormat="1" ht="15">
      <c r="A90" s="285" t="s">
        <v>1155</v>
      </c>
      <c r="B90" s="301"/>
      <c r="C90" s="239"/>
      <c r="D90" s="645" t="s">
        <v>1156</v>
      </c>
      <c r="E90" s="645"/>
      <c r="F90" s="674"/>
      <c r="G90" s="339"/>
      <c r="H90" s="339"/>
      <c r="I90" s="339"/>
      <c r="J90" s="645" t="s">
        <v>1158</v>
      </c>
      <c r="K90" s="645"/>
      <c r="L90" s="674"/>
    </row>
  </sheetData>
  <sheetProtection/>
  <mergeCells count="19">
    <mergeCell ref="A7:L7"/>
    <mergeCell ref="D89:F89"/>
    <mergeCell ref="J89:L89"/>
    <mergeCell ref="D90:F90"/>
    <mergeCell ref="J90:L90"/>
    <mergeCell ref="A6:L6"/>
    <mergeCell ref="G10:G11"/>
    <mergeCell ref="J10:J11"/>
    <mergeCell ref="K10:K11"/>
    <mergeCell ref="L10:L11"/>
    <mergeCell ref="F86:H86"/>
    <mergeCell ref="A16:A17"/>
    <mergeCell ref="A14:A15"/>
    <mergeCell ref="H10:H11"/>
    <mergeCell ref="I10:I11"/>
    <mergeCell ref="A10:A11"/>
    <mergeCell ref="B10:B11"/>
    <mergeCell ref="E10:F10"/>
    <mergeCell ref="C10:D10"/>
  </mergeCells>
  <printOptions horizontalCentered="1"/>
  <pageMargins left="0.1968503937007874" right="0.15748031496062992" top="0.2362204724409449" bottom="0.1968503937007874" header="0.1968503937007874" footer="0"/>
  <pageSetup horizontalDpi="600" verticalDpi="600" orientation="landscape" paperSize="9" scale="75" r:id="rId1"/>
  <ignoredErrors>
    <ignoredError sqref="K14:K15 K16:K17 K8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5" zoomScaleNormal="85" zoomScalePageLayoutView="0" workbookViewId="0" topLeftCell="A40">
      <selection activeCell="A63" sqref="A63"/>
    </sheetView>
  </sheetViews>
  <sheetFormatPr defaultColWidth="9.140625" defaultRowHeight="12.75"/>
  <cols>
    <col min="1" max="1" width="75.28125" style="551" customWidth="1"/>
    <col min="2" max="2" width="11.00390625" style="551" customWidth="1"/>
    <col min="3" max="3" width="15.7109375" style="551" customWidth="1"/>
    <col min="4" max="4" width="14.7109375" style="551" customWidth="1"/>
    <col min="5" max="5" width="13.57421875" style="551" customWidth="1"/>
    <col min="6" max="6" width="15.8515625" style="551" customWidth="1"/>
    <col min="7" max="7" width="9.57421875" style="551" customWidth="1"/>
    <col min="8" max="8" width="15.7109375" style="551" customWidth="1"/>
    <col min="9" max="16384" width="9.140625" style="551" customWidth="1"/>
  </cols>
  <sheetData>
    <row r="1" spans="1:6" ht="17.25" customHeight="1">
      <c r="A1" s="641" t="s">
        <v>1171</v>
      </c>
      <c r="B1" s="642"/>
      <c r="C1" s="290"/>
      <c r="D1" s="290"/>
      <c r="E1" s="290"/>
      <c r="F1" s="292" t="s">
        <v>1206</v>
      </c>
    </row>
    <row r="2" spans="1:6" ht="18.75" customHeight="1">
      <c r="A2" s="641" t="s">
        <v>1172</v>
      </c>
      <c r="B2" s="642"/>
      <c r="C2" s="290"/>
      <c r="D2" s="290"/>
      <c r="E2" s="290"/>
      <c r="F2" s="290"/>
    </row>
    <row r="3" spans="1:6" ht="20.25" customHeight="1">
      <c r="A3" s="655"/>
      <c r="B3" s="655"/>
      <c r="C3" s="655"/>
      <c r="D3" s="655"/>
      <c r="E3" s="655"/>
      <c r="F3" s="655"/>
    </row>
    <row r="4" spans="1:6" ht="21.75" customHeight="1">
      <c r="A4" s="655"/>
      <c r="B4" s="655"/>
      <c r="C4" s="655"/>
      <c r="D4" s="655"/>
      <c r="E4" s="655"/>
      <c r="F4" s="655"/>
    </row>
    <row r="5" spans="1:6" ht="31.5" customHeight="1">
      <c r="A5" s="655" t="s">
        <v>1207</v>
      </c>
      <c r="B5" s="655"/>
      <c r="C5" s="655"/>
      <c r="D5" s="655"/>
      <c r="E5" s="655"/>
      <c r="F5" s="655"/>
    </row>
    <row r="6" spans="1:6" ht="22.5" customHeight="1">
      <c r="A6" s="655" t="s">
        <v>1192</v>
      </c>
      <c r="B6" s="655"/>
      <c r="C6" s="655"/>
      <c r="D6" s="655"/>
      <c r="E6" s="655"/>
      <c r="F6" s="655"/>
    </row>
    <row r="7" spans="1:8" s="555" customFormat="1" ht="15.75" thickBot="1">
      <c r="A7" s="552" t="s">
        <v>1000</v>
      </c>
      <c r="B7" s="553"/>
      <c r="C7" s="553"/>
      <c r="D7" s="553"/>
      <c r="E7" s="553"/>
      <c r="F7" s="554" t="s">
        <v>1001</v>
      </c>
      <c r="H7" s="556"/>
    </row>
    <row r="8" spans="1:6" ht="74.25" customHeight="1" thickBot="1">
      <c r="A8" s="193" t="s">
        <v>1002</v>
      </c>
      <c r="B8" s="194" t="s">
        <v>361</v>
      </c>
      <c r="C8" s="194" t="s">
        <v>1003</v>
      </c>
      <c r="D8" s="195" t="s">
        <v>1004</v>
      </c>
      <c r="E8" s="195" t="s">
        <v>1005</v>
      </c>
      <c r="F8" s="196" t="s">
        <v>1006</v>
      </c>
    </row>
    <row r="9" spans="1:6" ht="15">
      <c r="A9" s="557" t="s">
        <v>332</v>
      </c>
      <c r="B9" s="558" t="s">
        <v>333</v>
      </c>
      <c r="C9" s="559">
        <v>1</v>
      </c>
      <c r="D9" s="559">
        <v>2</v>
      </c>
      <c r="E9" s="559">
        <v>3</v>
      </c>
      <c r="F9" s="560">
        <v>4</v>
      </c>
    </row>
    <row r="10" spans="1:6" ht="15">
      <c r="A10" s="561" t="s">
        <v>1007</v>
      </c>
      <c r="B10" s="562"/>
      <c r="C10" s="563"/>
      <c r="D10" s="564"/>
      <c r="E10" s="565"/>
      <c r="F10" s="566"/>
    </row>
    <row r="11" spans="1:6" ht="15">
      <c r="A11" s="567" t="s">
        <v>1008</v>
      </c>
      <c r="B11" s="559" t="s">
        <v>343</v>
      </c>
      <c r="C11" s="568"/>
      <c r="D11" s="568"/>
      <c r="E11" s="569"/>
      <c r="F11" s="570"/>
    </row>
    <row r="12" spans="1:6" ht="15">
      <c r="A12" s="571" t="s">
        <v>1009</v>
      </c>
      <c r="B12" s="572"/>
      <c r="C12" s="563"/>
      <c r="D12" s="563"/>
      <c r="E12" s="573"/>
      <c r="F12" s="574"/>
    </row>
    <row r="13" spans="1:6" ht="15">
      <c r="A13" s="575" t="s">
        <v>1010</v>
      </c>
      <c r="B13" s="562" t="s">
        <v>344</v>
      </c>
      <c r="C13" s="564"/>
      <c r="D13" s="564"/>
      <c r="E13" s="565"/>
      <c r="F13" s="566"/>
    </row>
    <row r="14" spans="1:6" ht="15">
      <c r="A14" s="571" t="s">
        <v>1011</v>
      </c>
      <c r="B14" s="576"/>
      <c r="C14" s="563"/>
      <c r="D14" s="563"/>
      <c r="E14" s="563"/>
      <c r="F14" s="577"/>
    </row>
    <row r="15" spans="1:6" ht="15">
      <c r="A15" s="578" t="s">
        <v>1012</v>
      </c>
      <c r="B15" s="579" t="s">
        <v>345</v>
      </c>
      <c r="C15" s="564"/>
      <c r="D15" s="580"/>
      <c r="E15" s="580"/>
      <c r="F15" s="581"/>
    </row>
    <row r="16" spans="1:6" ht="15">
      <c r="A16" s="582" t="s">
        <v>1013</v>
      </c>
      <c r="B16" s="583"/>
      <c r="C16" s="584"/>
      <c r="D16" s="585"/>
      <c r="E16" s="585"/>
      <c r="F16" s="586"/>
    </row>
    <row r="17" spans="1:6" ht="15">
      <c r="A17" s="587" t="s">
        <v>1014</v>
      </c>
      <c r="B17" s="588" t="s">
        <v>1015</v>
      </c>
      <c r="C17" s="589"/>
      <c r="D17" s="590"/>
      <c r="E17" s="590"/>
      <c r="F17" s="591"/>
    </row>
    <row r="18" spans="1:6" ht="45">
      <c r="A18" s="592" t="s">
        <v>1016</v>
      </c>
      <c r="B18" s="593" t="s">
        <v>1017</v>
      </c>
      <c r="C18" s="594" t="s">
        <v>352</v>
      </c>
      <c r="D18" s="595"/>
      <c r="E18" s="595"/>
      <c r="F18" s="596"/>
    </row>
    <row r="19" spans="1:6" ht="15">
      <c r="A19" s="575" t="s">
        <v>1018</v>
      </c>
      <c r="B19" s="579"/>
      <c r="C19" s="564"/>
      <c r="D19" s="597"/>
      <c r="E19" s="597"/>
      <c r="F19" s="581"/>
    </row>
    <row r="20" spans="1:6" ht="15">
      <c r="A20" s="575" t="s">
        <v>1019</v>
      </c>
      <c r="B20" s="579"/>
      <c r="C20" s="564"/>
      <c r="D20" s="597"/>
      <c r="E20" s="597"/>
      <c r="F20" s="581"/>
    </row>
    <row r="21" spans="1:6" ht="15">
      <c r="A21" s="578" t="s">
        <v>1020</v>
      </c>
      <c r="B21" s="579" t="s">
        <v>346</v>
      </c>
      <c r="C21" s="564"/>
      <c r="D21" s="597"/>
      <c r="E21" s="597"/>
      <c r="F21" s="581"/>
    </row>
    <row r="22" spans="1:6" ht="15">
      <c r="A22" s="598" t="s">
        <v>1021</v>
      </c>
      <c r="B22" s="599"/>
      <c r="C22" s="563"/>
      <c r="D22" s="563"/>
      <c r="E22" s="563"/>
      <c r="F22" s="577"/>
    </row>
    <row r="23" spans="1:6" ht="15">
      <c r="A23" s="600" t="s">
        <v>1022</v>
      </c>
      <c r="B23" s="601"/>
      <c r="C23" s="564"/>
      <c r="D23" s="564"/>
      <c r="E23" s="564"/>
      <c r="F23" s="581"/>
    </row>
    <row r="24" spans="1:6" ht="15">
      <c r="A24" s="602" t="s">
        <v>1023</v>
      </c>
      <c r="B24" s="601" t="s">
        <v>347</v>
      </c>
      <c r="C24" s="564"/>
      <c r="D24" s="564"/>
      <c r="E24" s="564"/>
      <c r="F24" s="581"/>
    </row>
    <row r="25" spans="1:6" ht="30">
      <c r="A25" s="603" t="s">
        <v>1024</v>
      </c>
      <c r="B25" s="604"/>
      <c r="C25" s="584"/>
      <c r="D25" s="584"/>
      <c r="E25" s="584"/>
      <c r="F25" s="586"/>
    </row>
    <row r="26" spans="1:6" ht="15">
      <c r="A26" s="602" t="s">
        <v>1025</v>
      </c>
      <c r="B26" s="605" t="s">
        <v>1026</v>
      </c>
      <c r="C26" s="589"/>
      <c r="D26" s="589"/>
      <c r="E26" s="589"/>
      <c r="F26" s="591"/>
    </row>
    <row r="27" spans="1:6" ht="60">
      <c r="A27" s="592" t="s">
        <v>1027</v>
      </c>
      <c r="B27" s="606" t="s">
        <v>1028</v>
      </c>
      <c r="C27" s="607" t="s">
        <v>352</v>
      </c>
      <c r="D27" s="608"/>
      <c r="E27" s="608"/>
      <c r="F27" s="596"/>
    </row>
    <row r="28" spans="1:6" ht="15">
      <c r="A28" s="578" t="s">
        <v>1029</v>
      </c>
      <c r="B28" s="562"/>
      <c r="C28" s="564"/>
      <c r="D28" s="564"/>
      <c r="E28" s="564"/>
      <c r="F28" s="581"/>
    </row>
    <row r="29" spans="1:6" ht="15">
      <c r="A29" s="575" t="s">
        <v>1030</v>
      </c>
      <c r="B29" s="562" t="s">
        <v>348</v>
      </c>
      <c r="C29" s="564"/>
      <c r="D29" s="564"/>
      <c r="E29" s="564"/>
      <c r="F29" s="581"/>
    </row>
    <row r="30" spans="1:6" ht="15">
      <c r="A30" s="571" t="s">
        <v>1031</v>
      </c>
      <c r="B30" s="572"/>
      <c r="C30" s="563"/>
      <c r="D30" s="563"/>
      <c r="E30" s="563"/>
      <c r="F30" s="577"/>
    </row>
    <row r="31" spans="1:6" ht="15">
      <c r="A31" s="575" t="s">
        <v>1032</v>
      </c>
      <c r="B31" s="562"/>
      <c r="C31" s="564"/>
      <c r="D31" s="564"/>
      <c r="E31" s="564"/>
      <c r="F31" s="581"/>
    </row>
    <row r="32" spans="1:6" ht="15">
      <c r="A32" s="578" t="s">
        <v>1033</v>
      </c>
      <c r="B32" s="562" t="s">
        <v>349</v>
      </c>
      <c r="C32" s="564"/>
      <c r="D32" s="564"/>
      <c r="E32" s="564"/>
      <c r="F32" s="581"/>
    </row>
    <row r="33" spans="1:6" ht="15">
      <c r="A33" s="609" t="s">
        <v>1034</v>
      </c>
      <c r="B33" s="572"/>
      <c r="C33" s="563"/>
      <c r="D33" s="563"/>
      <c r="E33" s="563"/>
      <c r="F33" s="577"/>
    </row>
    <row r="34" spans="1:6" ht="15">
      <c r="A34" s="578" t="s">
        <v>1035</v>
      </c>
      <c r="B34" s="562" t="s">
        <v>350</v>
      </c>
      <c r="C34" s="610" t="s">
        <v>352</v>
      </c>
      <c r="D34" s="610" t="s">
        <v>352</v>
      </c>
      <c r="E34" s="610" t="s">
        <v>352</v>
      </c>
      <c r="F34" s="611" t="s">
        <v>352</v>
      </c>
    </row>
    <row r="35" spans="1:6" ht="15">
      <c r="A35" s="609" t="s">
        <v>1036</v>
      </c>
      <c r="B35" s="572"/>
      <c r="C35" s="563"/>
      <c r="D35" s="563"/>
      <c r="E35" s="612"/>
      <c r="F35" s="577"/>
    </row>
    <row r="36" spans="1:6" ht="15">
      <c r="A36" s="613" t="s">
        <v>1037</v>
      </c>
      <c r="B36" s="559" t="s">
        <v>353</v>
      </c>
      <c r="C36" s="568"/>
      <c r="D36" s="568"/>
      <c r="E36" s="614"/>
      <c r="F36" s="615"/>
    </row>
    <row r="37" spans="1:6" ht="15">
      <c r="A37" s="578" t="s">
        <v>1038</v>
      </c>
      <c r="B37" s="562"/>
      <c r="C37" s="564"/>
      <c r="D37" s="564"/>
      <c r="E37" s="564"/>
      <c r="F37" s="581"/>
    </row>
    <row r="38" spans="1:6" ht="15">
      <c r="A38" s="578" t="s">
        <v>1039</v>
      </c>
      <c r="B38" s="562">
        <v>10</v>
      </c>
      <c r="C38" s="564"/>
      <c r="D38" s="564"/>
      <c r="E38" s="564"/>
      <c r="F38" s="581"/>
    </row>
    <row r="39" spans="1:6" ht="15">
      <c r="A39" s="571" t="s">
        <v>1040</v>
      </c>
      <c r="B39" s="572"/>
      <c r="C39" s="563"/>
      <c r="D39" s="616"/>
      <c r="E39" s="616"/>
      <c r="F39" s="577"/>
    </row>
    <row r="40" spans="1:6" ht="15">
      <c r="A40" s="575" t="s">
        <v>1041</v>
      </c>
      <c r="B40" s="562"/>
      <c r="C40" s="564"/>
      <c r="D40" s="597"/>
      <c r="E40" s="597"/>
      <c r="F40" s="581"/>
    </row>
    <row r="41" spans="1:6" ht="15">
      <c r="A41" s="578" t="s">
        <v>1042</v>
      </c>
      <c r="B41" s="562">
        <v>11</v>
      </c>
      <c r="C41" s="610" t="s">
        <v>352</v>
      </c>
      <c r="D41" s="610" t="s">
        <v>352</v>
      </c>
      <c r="E41" s="610" t="s">
        <v>352</v>
      </c>
      <c r="F41" s="611" t="s">
        <v>352</v>
      </c>
    </row>
    <row r="42" spans="1:6" ht="15">
      <c r="A42" s="609" t="s">
        <v>1043</v>
      </c>
      <c r="B42" s="572"/>
      <c r="C42" s="563"/>
      <c r="D42" s="616"/>
      <c r="E42" s="616"/>
      <c r="F42" s="577"/>
    </row>
    <row r="43" spans="1:6" ht="15">
      <c r="A43" s="575" t="s">
        <v>1044</v>
      </c>
      <c r="B43" s="562">
        <v>12</v>
      </c>
      <c r="C43" s="610" t="s">
        <v>352</v>
      </c>
      <c r="D43" s="610" t="s">
        <v>352</v>
      </c>
      <c r="E43" s="610" t="s">
        <v>352</v>
      </c>
      <c r="F43" s="611" t="s">
        <v>352</v>
      </c>
    </row>
    <row r="44" spans="1:6" ht="15">
      <c r="A44" s="571" t="s">
        <v>1045</v>
      </c>
      <c r="B44" s="572"/>
      <c r="C44" s="563"/>
      <c r="D44" s="563"/>
      <c r="E44" s="563"/>
      <c r="F44" s="577"/>
    </row>
    <row r="45" spans="1:6" ht="15">
      <c r="A45" s="575" t="s">
        <v>1046</v>
      </c>
      <c r="B45" s="562"/>
      <c r="C45" s="564"/>
      <c r="D45" s="564"/>
      <c r="E45" s="564"/>
      <c r="F45" s="581"/>
    </row>
    <row r="46" spans="1:6" ht="15">
      <c r="A46" s="575" t="s">
        <v>1047</v>
      </c>
      <c r="B46" s="562">
        <v>13</v>
      </c>
      <c r="C46" s="617" t="s">
        <v>352</v>
      </c>
      <c r="D46" s="610" t="s">
        <v>352</v>
      </c>
      <c r="E46" s="610" t="s">
        <v>352</v>
      </c>
      <c r="F46" s="611" t="s">
        <v>352</v>
      </c>
    </row>
    <row r="47" spans="1:6" ht="15">
      <c r="A47" s="609" t="s">
        <v>1048</v>
      </c>
      <c r="B47" s="572"/>
      <c r="C47" s="610"/>
      <c r="D47" s="563"/>
      <c r="E47" s="563"/>
      <c r="F47" s="577"/>
    </row>
    <row r="48" spans="1:6" ht="15">
      <c r="A48" s="575" t="s">
        <v>1049</v>
      </c>
      <c r="B48" s="562">
        <v>14</v>
      </c>
      <c r="C48" s="610" t="s">
        <v>352</v>
      </c>
      <c r="D48" s="610" t="s">
        <v>352</v>
      </c>
      <c r="E48" s="610" t="s">
        <v>352</v>
      </c>
      <c r="F48" s="618" t="s">
        <v>352</v>
      </c>
    </row>
    <row r="49" spans="1:6" ht="15">
      <c r="A49" s="619" t="s">
        <v>1050</v>
      </c>
      <c r="B49" s="572"/>
      <c r="C49" s="563"/>
      <c r="D49" s="563"/>
      <c r="E49" s="612"/>
      <c r="F49" s="620"/>
    </row>
    <row r="50" spans="1:6" ht="15">
      <c r="A50" s="621" t="s">
        <v>1051</v>
      </c>
      <c r="B50" s="559">
        <v>15</v>
      </c>
      <c r="C50" s="610" t="s">
        <v>352</v>
      </c>
      <c r="D50" s="610" t="s">
        <v>352</v>
      </c>
      <c r="E50" s="610" t="s">
        <v>352</v>
      </c>
      <c r="F50" s="618" t="s">
        <v>352</v>
      </c>
    </row>
    <row r="51" spans="1:6" ht="15">
      <c r="A51" s="619" t="s">
        <v>1052</v>
      </c>
      <c r="B51" s="572"/>
      <c r="C51" s="563"/>
      <c r="D51" s="563"/>
      <c r="E51" s="573"/>
      <c r="F51" s="566"/>
    </row>
    <row r="52" spans="1:6" ht="20.25" customHeight="1">
      <c r="A52" s="622" t="s">
        <v>1053</v>
      </c>
      <c r="B52" s="562">
        <v>16</v>
      </c>
      <c r="C52" s="610" t="s">
        <v>352</v>
      </c>
      <c r="D52" s="610" t="s">
        <v>352</v>
      </c>
      <c r="E52" s="610" t="s">
        <v>352</v>
      </c>
      <c r="F52" s="611" t="s">
        <v>352</v>
      </c>
    </row>
    <row r="53" spans="1:6" ht="20.25" customHeight="1">
      <c r="A53" s="623" t="s">
        <v>1077</v>
      </c>
      <c r="B53" s="624">
        <v>17</v>
      </c>
      <c r="C53" s="625"/>
      <c r="D53" s="625"/>
      <c r="E53" s="625"/>
      <c r="F53" s="626">
        <f>C53+D53-E53</f>
        <v>0</v>
      </c>
    </row>
    <row r="54" spans="1:6" ht="20.25" customHeight="1">
      <c r="A54" s="623" t="s">
        <v>1078</v>
      </c>
      <c r="B54" s="624">
        <v>18</v>
      </c>
      <c r="C54" s="627">
        <v>161148</v>
      </c>
      <c r="D54" s="627">
        <v>309618328</v>
      </c>
      <c r="E54" s="627">
        <v>309483221</v>
      </c>
      <c r="F54" s="628">
        <f>C54+D54-E54</f>
        <v>296255</v>
      </c>
    </row>
    <row r="55" spans="1:6" ht="20.25" customHeight="1">
      <c r="A55" s="623" t="s">
        <v>1076</v>
      </c>
      <c r="B55" s="624">
        <v>19</v>
      </c>
      <c r="C55" s="627"/>
      <c r="D55" s="627"/>
      <c r="E55" s="627"/>
      <c r="F55" s="628">
        <f>C55+D55-E55</f>
        <v>0</v>
      </c>
    </row>
    <row r="56" spans="1:6" ht="20.25" customHeight="1">
      <c r="A56" s="623" t="s">
        <v>1075</v>
      </c>
      <c r="B56" s="624">
        <v>20</v>
      </c>
      <c r="C56" s="627">
        <v>309721138</v>
      </c>
      <c r="D56" s="627">
        <v>342881373</v>
      </c>
      <c r="E56" s="627">
        <v>309721138</v>
      </c>
      <c r="F56" s="628">
        <f>C56+D56-E56</f>
        <v>342881373</v>
      </c>
    </row>
    <row r="57" spans="1:6" ht="20.25" customHeight="1" thickBot="1">
      <c r="A57" s="629" t="s">
        <v>1054</v>
      </c>
      <c r="B57" s="630">
        <v>21</v>
      </c>
      <c r="C57" s="631">
        <f>(C11+C13+C15+C17+C21+C24+C26+C29+C32+C36+C38+C53-C54)+C55-C56</f>
        <v>-309882286</v>
      </c>
      <c r="D57" s="632" t="s">
        <v>331</v>
      </c>
      <c r="E57" s="632" t="s">
        <v>331</v>
      </c>
      <c r="F57" s="633">
        <f>(F11+F13+F15+F17+F21+F24+F26+F29+F32+F36+F38+F53-F54)+F55-F56</f>
        <v>-343177628</v>
      </c>
    </row>
    <row r="58" spans="1:6" ht="23.25" customHeight="1">
      <c r="A58" s="634"/>
      <c r="B58" s="635"/>
      <c r="C58" s="636"/>
      <c r="D58" s="636"/>
      <c r="E58" s="636"/>
      <c r="F58" s="636"/>
    </row>
    <row r="59" spans="1:6" s="432" customFormat="1" ht="20.25" customHeight="1">
      <c r="A59" s="637" t="s">
        <v>1190</v>
      </c>
      <c r="B59" s="696" t="s">
        <v>1162</v>
      </c>
      <c r="C59" s="696"/>
      <c r="D59" s="696"/>
      <c r="E59" s="638"/>
      <c r="F59" s="639" t="s">
        <v>1157</v>
      </c>
    </row>
    <row r="60" spans="1:6" s="432" customFormat="1" ht="18.75" customHeight="1">
      <c r="A60" s="637" t="s">
        <v>1173</v>
      </c>
      <c r="B60" s="638"/>
      <c r="C60" s="637" t="s">
        <v>1156</v>
      </c>
      <c r="D60" s="239"/>
      <c r="E60" s="638"/>
      <c r="F60" s="640" t="s">
        <v>1158</v>
      </c>
    </row>
    <row r="61" spans="1:6" ht="24.75" customHeight="1">
      <c r="A61" s="555"/>
      <c r="B61" s="555"/>
      <c r="C61" s="555"/>
      <c r="D61" s="555"/>
      <c r="E61" s="555"/>
      <c r="F61" s="555"/>
    </row>
    <row r="62" spans="4:5" ht="15">
      <c r="D62" s="555"/>
      <c r="E62" s="555"/>
    </row>
  </sheetData>
  <sheetProtection selectLockedCells="1" selectUnlockedCells="1"/>
  <mergeCells count="7">
    <mergeCell ref="A5:F5"/>
    <mergeCell ref="A6:F6"/>
    <mergeCell ref="B59:D59"/>
    <mergeCell ref="A1:B1"/>
    <mergeCell ref="A2:B2"/>
    <mergeCell ref="A3:F3"/>
    <mergeCell ref="A4:F4"/>
  </mergeCells>
  <printOptions/>
  <pageMargins left="0.6299212598425197" right="0.2362204724409449" top="0.5118110236220472" bottom="0.3937007874015748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6"/>
  <sheetViews>
    <sheetView zoomScalePageLayoutView="0" workbookViewId="0" topLeftCell="A1">
      <pane xSplit="2" ySplit="4" topLeftCell="C5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L56" sqref="L56"/>
    </sheetView>
  </sheetViews>
  <sheetFormatPr defaultColWidth="9.28125" defaultRowHeight="12.75"/>
  <cols>
    <col min="1" max="1" width="48.7109375" style="139" customWidth="1"/>
    <col min="2" max="2" width="9.7109375" style="121" customWidth="1"/>
    <col min="3" max="4" width="17.7109375" style="140" customWidth="1"/>
    <col min="5" max="5" width="13.28125" style="141" customWidth="1"/>
    <col min="6" max="7" width="14.00390625" style="186" customWidth="1"/>
    <col min="8" max="8" width="16.00390625" style="186" customWidth="1"/>
    <col min="9" max="9" width="9.28125" style="141" customWidth="1"/>
    <col min="10" max="16384" width="9.28125" style="139" customWidth="1"/>
  </cols>
  <sheetData>
    <row r="1" spans="1:9" s="109" customFormat="1" ht="14.25">
      <c r="A1" s="107"/>
      <c r="B1" s="108" t="s">
        <v>827</v>
      </c>
      <c r="C1" s="108"/>
      <c r="D1" s="108"/>
      <c r="E1" s="108"/>
      <c r="F1" s="108"/>
      <c r="G1" s="108"/>
      <c r="H1" s="108"/>
      <c r="I1" s="174"/>
    </row>
    <row r="2" spans="1:9" s="111" customFormat="1" ht="15.75" thickBot="1">
      <c r="A2" s="110"/>
      <c r="B2" s="110"/>
      <c r="C2" s="175"/>
      <c r="D2" s="175"/>
      <c r="E2" s="175"/>
      <c r="F2" s="175"/>
      <c r="G2" s="175"/>
      <c r="H2" s="175"/>
      <c r="I2" s="176"/>
    </row>
    <row r="3" spans="1:9" s="112" customFormat="1" ht="61.5" customHeight="1" thickBot="1">
      <c r="A3" s="217" t="s">
        <v>828</v>
      </c>
      <c r="B3" s="164" t="s">
        <v>829</v>
      </c>
      <c r="C3" s="218" t="s">
        <v>1118</v>
      </c>
      <c r="D3" s="218" t="s">
        <v>1119</v>
      </c>
      <c r="E3" s="218" t="s">
        <v>830</v>
      </c>
      <c r="F3" s="218" t="s">
        <v>1120</v>
      </c>
      <c r="G3" s="218" t="s">
        <v>1117</v>
      </c>
      <c r="H3" s="219" t="s">
        <v>831</v>
      </c>
      <c r="I3" s="177"/>
    </row>
    <row r="4" spans="1:9" s="112" customFormat="1" ht="21" customHeight="1" thickBot="1">
      <c r="A4" s="217">
        <v>1</v>
      </c>
      <c r="B4" s="164">
        <v>2</v>
      </c>
      <c r="C4" s="220">
        <v>3</v>
      </c>
      <c r="D4" s="220">
        <v>4</v>
      </c>
      <c r="E4" s="220">
        <v>5</v>
      </c>
      <c r="F4" s="220">
        <v>6</v>
      </c>
      <c r="G4" s="220">
        <v>7</v>
      </c>
      <c r="H4" s="221">
        <v>8</v>
      </c>
      <c r="I4" s="177"/>
    </row>
    <row r="5" spans="1:9" s="112" customFormat="1" ht="13.5" customHeight="1" thickBot="1">
      <c r="A5" s="163" t="str">
        <f>'[5]CONT EXEC - CHELT'!A8</f>
        <v>CHELTUIELI BUGET DE STAT, din care:</v>
      </c>
      <c r="B5" s="164" t="s">
        <v>456</v>
      </c>
      <c r="C5" s="165">
        <f aca="true" t="shared" si="0" ref="C5:H5">C6+C11</f>
        <v>0</v>
      </c>
      <c r="D5" s="165">
        <f t="shared" si="0"/>
        <v>0</v>
      </c>
      <c r="E5" s="165">
        <f t="shared" si="0"/>
        <v>0</v>
      </c>
      <c r="F5" s="165">
        <f t="shared" si="0"/>
        <v>-62919</v>
      </c>
      <c r="G5" s="165">
        <f t="shared" si="0"/>
        <v>0</v>
      </c>
      <c r="H5" s="166">
        <f t="shared" si="0"/>
        <v>0</v>
      </c>
      <c r="I5" s="177"/>
    </row>
    <row r="6" spans="1:9" s="112" customFormat="1" ht="42.75" hidden="1">
      <c r="A6" s="226" t="s">
        <v>457</v>
      </c>
      <c r="B6" s="160" t="s">
        <v>458</v>
      </c>
      <c r="C6" s="161">
        <f>C7</f>
        <v>0</v>
      </c>
      <c r="D6" s="161">
        <f aca="true" t="shared" si="1" ref="D6:H9">D7</f>
        <v>0</v>
      </c>
      <c r="E6" s="161">
        <f t="shared" si="1"/>
        <v>0</v>
      </c>
      <c r="F6" s="161">
        <f t="shared" si="1"/>
        <v>0</v>
      </c>
      <c r="G6" s="161">
        <f t="shared" si="1"/>
        <v>0</v>
      </c>
      <c r="H6" s="162">
        <f t="shared" si="1"/>
        <v>0</v>
      </c>
      <c r="I6" s="177"/>
    </row>
    <row r="7" spans="1:9" s="112" customFormat="1" ht="28.5" hidden="1">
      <c r="A7" s="213" t="s">
        <v>459</v>
      </c>
      <c r="B7" s="113">
        <v>51</v>
      </c>
      <c r="C7" s="115">
        <f>C8</f>
        <v>0</v>
      </c>
      <c r="D7" s="115">
        <f t="shared" si="1"/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  <c r="H7" s="116">
        <f t="shared" si="1"/>
        <v>0</v>
      </c>
      <c r="I7" s="177"/>
    </row>
    <row r="8" spans="1:9" s="121" customFormat="1" ht="13.5" customHeight="1" hidden="1">
      <c r="A8" s="117" t="s">
        <v>460</v>
      </c>
      <c r="B8" s="118" t="s">
        <v>461</v>
      </c>
      <c r="C8" s="119">
        <f>C9</f>
        <v>0</v>
      </c>
      <c r="D8" s="119">
        <f>D9</f>
        <v>0</v>
      </c>
      <c r="E8" s="119">
        <f t="shared" si="1"/>
        <v>0</v>
      </c>
      <c r="F8" s="119">
        <f t="shared" si="1"/>
        <v>0</v>
      </c>
      <c r="G8" s="119">
        <f t="shared" si="1"/>
        <v>0</v>
      </c>
      <c r="H8" s="120">
        <f t="shared" si="1"/>
        <v>0</v>
      </c>
      <c r="I8" s="140"/>
    </row>
    <row r="9" spans="1:9" s="121" customFormat="1" ht="30.75" customHeight="1" hidden="1">
      <c r="A9" s="117" t="s">
        <v>462</v>
      </c>
      <c r="B9" s="118" t="s">
        <v>463</v>
      </c>
      <c r="C9" s="119">
        <f>C10</f>
        <v>0</v>
      </c>
      <c r="D9" s="119">
        <f>D10</f>
        <v>0</v>
      </c>
      <c r="E9" s="119">
        <f t="shared" si="1"/>
        <v>0</v>
      </c>
      <c r="F9" s="119">
        <f t="shared" si="1"/>
        <v>0</v>
      </c>
      <c r="G9" s="119">
        <f t="shared" si="1"/>
        <v>0</v>
      </c>
      <c r="H9" s="120">
        <f t="shared" si="1"/>
        <v>0</v>
      </c>
      <c r="I9" s="140"/>
    </row>
    <row r="10" spans="1:9" s="121" customFormat="1" ht="30" customHeight="1" thickBot="1">
      <c r="A10" s="117" t="s">
        <v>462</v>
      </c>
      <c r="B10" s="118" t="s">
        <v>464</v>
      </c>
      <c r="C10" s="126">
        <f>'Anexa 06'!F19-'Anexa 06'!H19</f>
        <v>0</v>
      </c>
      <c r="D10" s="126">
        <f>'Anexa 06'!F19-'Anexa 06'!I19</f>
        <v>0</v>
      </c>
      <c r="E10" s="119">
        <f>'Anexa 06'!H20-'Anexa 06'!I20</f>
        <v>0</v>
      </c>
      <c r="F10" s="119">
        <f>'Anexa 06'!F20-'Anexa 06'!G20</f>
        <v>0</v>
      </c>
      <c r="G10" s="119">
        <f>'Anexa 06'!F20-'Anexa 06'!J20</f>
        <v>0</v>
      </c>
      <c r="H10" s="120">
        <f>'Anexa 06'!G20-'Anexa 06'!J20</f>
        <v>0</v>
      </c>
      <c r="I10" s="140"/>
    </row>
    <row r="11" spans="1:9" s="112" customFormat="1" ht="18" customHeight="1" hidden="1">
      <c r="A11" s="114" t="s">
        <v>465</v>
      </c>
      <c r="B11" s="113" t="s">
        <v>466</v>
      </c>
      <c r="C11" s="115">
        <f aca="true" t="shared" si="2" ref="C11:H11">C13+C38</f>
        <v>0</v>
      </c>
      <c r="D11" s="115">
        <f t="shared" si="2"/>
        <v>0</v>
      </c>
      <c r="E11" s="115">
        <f t="shared" si="2"/>
        <v>0</v>
      </c>
      <c r="F11" s="115">
        <f t="shared" si="2"/>
        <v>-62919</v>
      </c>
      <c r="G11" s="115">
        <f t="shared" si="2"/>
        <v>0</v>
      </c>
      <c r="H11" s="116">
        <f t="shared" si="2"/>
        <v>0</v>
      </c>
      <c r="I11" s="122"/>
    </row>
    <row r="12" spans="1:9" s="112" customFormat="1" ht="15.75" customHeight="1" hidden="1">
      <c r="A12" s="114" t="s">
        <v>832</v>
      </c>
      <c r="B12" s="123" t="s">
        <v>343</v>
      </c>
      <c r="C12" s="115">
        <f aca="true" t="shared" si="3" ref="C12:H12">C13+C38</f>
        <v>0</v>
      </c>
      <c r="D12" s="115">
        <f t="shared" si="3"/>
        <v>0</v>
      </c>
      <c r="E12" s="115">
        <f t="shared" si="3"/>
        <v>0</v>
      </c>
      <c r="F12" s="115">
        <f t="shared" si="3"/>
        <v>-62919</v>
      </c>
      <c r="G12" s="115">
        <f t="shared" si="3"/>
        <v>0</v>
      </c>
      <c r="H12" s="116">
        <f t="shared" si="3"/>
        <v>0</v>
      </c>
      <c r="I12" s="122"/>
    </row>
    <row r="13" spans="1:9" s="112" customFormat="1" ht="18.75" customHeight="1" hidden="1">
      <c r="A13" s="154" t="s">
        <v>467</v>
      </c>
      <c r="B13" s="155">
        <v>20</v>
      </c>
      <c r="C13" s="156">
        <f aca="true" t="shared" si="4" ref="C13:H14">C14</f>
        <v>0</v>
      </c>
      <c r="D13" s="156">
        <f t="shared" si="4"/>
        <v>0</v>
      </c>
      <c r="E13" s="156">
        <f t="shared" si="4"/>
        <v>0</v>
      </c>
      <c r="F13" s="156">
        <f t="shared" si="4"/>
        <v>0</v>
      </c>
      <c r="G13" s="156">
        <f t="shared" si="4"/>
        <v>0</v>
      </c>
      <c r="H13" s="157">
        <f t="shared" si="4"/>
        <v>0</v>
      </c>
      <c r="I13" s="177"/>
    </row>
    <row r="14" spans="1:9" s="107" customFormat="1" ht="29.25" thickBot="1">
      <c r="A14" s="158" t="s">
        <v>833</v>
      </c>
      <c r="B14" s="151" t="s">
        <v>469</v>
      </c>
      <c r="C14" s="152">
        <f t="shared" si="4"/>
        <v>0</v>
      </c>
      <c r="D14" s="152">
        <f t="shared" si="4"/>
        <v>0</v>
      </c>
      <c r="E14" s="152">
        <f t="shared" si="4"/>
        <v>0</v>
      </c>
      <c r="F14" s="152">
        <f t="shared" si="4"/>
        <v>0</v>
      </c>
      <c r="G14" s="152">
        <f t="shared" si="4"/>
        <v>0</v>
      </c>
      <c r="H14" s="153">
        <f t="shared" si="4"/>
        <v>0</v>
      </c>
      <c r="I14" s="178"/>
    </row>
    <row r="15" spans="1:9" s="149" customFormat="1" ht="15" customHeight="1">
      <c r="A15" s="222" t="s">
        <v>470</v>
      </c>
      <c r="B15" s="223"/>
      <c r="C15" s="224">
        <f>SUM(C15:C37)</f>
        <v>0</v>
      </c>
      <c r="D15" s="224">
        <f>SUM(D15:D37)</f>
        <v>0</v>
      </c>
      <c r="E15" s="224">
        <f>SUM(E15:E37)</f>
        <v>0</v>
      </c>
      <c r="F15" s="224">
        <f>'Anexa 06'!F25-'Anexa 06'!G25</f>
        <v>0</v>
      </c>
      <c r="G15" s="224">
        <f>SUM(G15:G37)</f>
        <v>0</v>
      </c>
      <c r="H15" s="225">
        <f>SUM(H15:H37)</f>
        <v>0</v>
      </c>
      <c r="I15" s="179"/>
    </row>
    <row r="16" spans="1:9" s="124" customFormat="1" ht="15" customHeight="1">
      <c r="A16" s="214" t="s">
        <v>471</v>
      </c>
      <c r="B16" s="125"/>
      <c r="C16" s="126">
        <f>'Anexa 06'!F25-'Anexa 06'!H25</f>
        <v>0</v>
      </c>
      <c r="D16" s="126">
        <f>'Anexa 06'!F25-'Anexa 06'!I25</f>
        <v>0</v>
      </c>
      <c r="E16" s="119">
        <f>'Anexa 06'!H26-'Anexa 06'!I26</f>
        <v>0</v>
      </c>
      <c r="F16" s="119">
        <f>'Anexa 06'!F26-'Anexa 06'!G26</f>
        <v>0</v>
      </c>
      <c r="G16" s="119">
        <f>'Anexa 06'!F26-'Anexa 06'!J26</f>
        <v>0</v>
      </c>
      <c r="H16" s="120">
        <f>'Anexa 06'!G26-'Anexa 06'!J26</f>
        <v>0</v>
      </c>
      <c r="I16" s="135"/>
    </row>
    <row r="17" spans="1:9" s="124" customFormat="1" ht="14.25">
      <c r="A17" s="214" t="s">
        <v>808</v>
      </c>
      <c r="B17" s="125"/>
      <c r="C17" s="126">
        <f>'Anexa 06'!F26-'Anexa 06'!H26</f>
        <v>0</v>
      </c>
      <c r="D17" s="126">
        <f>'Anexa 06'!F26-'Anexa 06'!I26</f>
        <v>0</v>
      </c>
      <c r="E17" s="119">
        <f>'Anexa 06'!H27-'Anexa 06'!I27</f>
        <v>0</v>
      </c>
      <c r="F17" s="119">
        <f>'Anexa 06'!F27-'Anexa 06'!G27</f>
        <v>0</v>
      </c>
      <c r="G17" s="119">
        <f>'Anexa 06'!F27-'Anexa 06'!J27</f>
        <v>0</v>
      </c>
      <c r="H17" s="120">
        <f>'Anexa 06'!G27-'Anexa 06'!J27</f>
        <v>0</v>
      </c>
      <c r="I17" s="135"/>
    </row>
    <row r="18" spans="1:9" s="124" customFormat="1" ht="14.25">
      <c r="A18" s="214" t="s">
        <v>809</v>
      </c>
      <c r="B18" s="125"/>
      <c r="C18" s="126">
        <f>'Anexa 06'!F27-'Anexa 06'!H27</f>
        <v>0</v>
      </c>
      <c r="D18" s="126">
        <f>'Anexa 06'!F27-'Anexa 06'!I27</f>
        <v>0</v>
      </c>
      <c r="E18" s="119">
        <f>'Anexa 06'!H28-'Anexa 06'!I28</f>
        <v>0</v>
      </c>
      <c r="F18" s="119">
        <f>'Anexa 06'!F28-'Anexa 06'!G28</f>
        <v>0</v>
      </c>
      <c r="G18" s="119">
        <f>'Anexa 06'!F28-'Anexa 06'!J28</f>
        <v>0</v>
      </c>
      <c r="H18" s="120">
        <f>'Anexa 06'!G28-'Anexa 06'!J28</f>
        <v>0</v>
      </c>
      <c r="I18" s="135"/>
    </row>
    <row r="19" spans="1:9" s="124" customFormat="1" ht="15" customHeight="1">
      <c r="A19" s="214" t="s">
        <v>724</v>
      </c>
      <c r="B19" s="125"/>
      <c r="C19" s="126">
        <f>'Anexa 06'!F28-'Anexa 06'!H28</f>
        <v>0</v>
      </c>
      <c r="D19" s="126">
        <f>'Anexa 06'!F28-'Anexa 06'!I28</f>
        <v>0</v>
      </c>
      <c r="E19" s="119">
        <f>'Anexa 06'!H29-'Anexa 06'!I29</f>
        <v>0</v>
      </c>
      <c r="F19" s="119">
        <f>'Anexa 06'!F29-'Anexa 06'!G29</f>
        <v>0</v>
      </c>
      <c r="G19" s="119">
        <f>'Anexa 06'!F29-'Anexa 06'!J29</f>
        <v>0</v>
      </c>
      <c r="H19" s="120">
        <f>'Anexa 06'!G29-'Anexa 06'!J29</f>
        <v>0</v>
      </c>
      <c r="I19" s="135"/>
    </row>
    <row r="20" spans="1:9" s="124" customFormat="1" ht="14.25">
      <c r="A20" s="214" t="s">
        <v>810</v>
      </c>
      <c r="B20" s="125"/>
      <c r="C20" s="126">
        <f>'Anexa 06'!F29-'Anexa 06'!H29</f>
        <v>0</v>
      </c>
      <c r="D20" s="126">
        <f>'Anexa 06'!F29-'Anexa 06'!I29</f>
        <v>0</v>
      </c>
      <c r="E20" s="119">
        <f>'Anexa 06'!H30-'Anexa 06'!I30</f>
        <v>0</v>
      </c>
      <c r="F20" s="119">
        <f>'Anexa 06'!F30-'Anexa 06'!G30</f>
        <v>0</v>
      </c>
      <c r="G20" s="119">
        <f>'Anexa 06'!F30-'Anexa 06'!J30</f>
        <v>0</v>
      </c>
      <c r="H20" s="120">
        <f>'Anexa 06'!G30-'Anexa 06'!J30</f>
        <v>0</v>
      </c>
      <c r="I20" s="135"/>
    </row>
    <row r="21" spans="1:9" s="124" customFormat="1" ht="15" customHeight="1">
      <c r="A21" s="214" t="s">
        <v>472</v>
      </c>
      <c r="B21" s="125"/>
      <c r="C21" s="126">
        <f>'Anexa 06'!F30-'Anexa 06'!H30</f>
        <v>0</v>
      </c>
      <c r="D21" s="126">
        <f>'Anexa 06'!F30-'Anexa 06'!I30</f>
        <v>0</v>
      </c>
      <c r="E21" s="119">
        <f>'Anexa 06'!H31-'Anexa 06'!I31</f>
        <v>0</v>
      </c>
      <c r="F21" s="119">
        <f>'Anexa 06'!F31-'Anexa 06'!G31</f>
        <v>0</v>
      </c>
      <c r="G21" s="119">
        <f>'Anexa 06'!F31-'Anexa 06'!J31</f>
        <v>0</v>
      </c>
      <c r="H21" s="120">
        <f>'Anexa 06'!G31-'Anexa 06'!J31</f>
        <v>0</v>
      </c>
      <c r="I21" s="135"/>
    </row>
    <row r="22" spans="1:9" s="124" customFormat="1" ht="15" customHeight="1">
      <c r="A22" s="214" t="s">
        <v>725</v>
      </c>
      <c r="B22" s="125"/>
      <c r="C22" s="126">
        <f>'Anexa 06'!F31-'Anexa 06'!H31</f>
        <v>0</v>
      </c>
      <c r="D22" s="126">
        <f>'Anexa 06'!F31-'Anexa 06'!I31</f>
        <v>0</v>
      </c>
      <c r="E22" s="119">
        <f>'Anexa 06'!H32-'Anexa 06'!I32</f>
        <v>0</v>
      </c>
      <c r="F22" s="119">
        <f>'Anexa 06'!F32-'Anexa 06'!G32</f>
        <v>0</v>
      </c>
      <c r="G22" s="119">
        <f>'Anexa 06'!F32-'Anexa 06'!J32</f>
        <v>3</v>
      </c>
      <c r="H22" s="120">
        <f>'Anexa 06'!G32-'Anexa 06'!J32</f>
        <v>3</v>
      </c>
      <c r="I22" s="135"/>
    </row>
    <row r="23" spans="1:9" s="124" customFormat="1" ht="15" customHeight="1">
      <c r="A23" s="214" t="s">
        <v>473</v>
      </c>
      <c r="B23" s="125"/>
      <c r="C23" s="126">
        <f>'Anexa 06'!F32-'Anexa 06'!H32</f>
        <v>3</v>
      </c>
      <c r="D23" s="126">
        <f>'Anexa 06'!F32-'Anexa 06'!I32</f>
        <v>3</v>
      </c>
      <c r="E23" s="119">
        <f>'Anexa 06'!H33-'Anexa 06'!I33</f>
        <v>0</v>
      </c>
      <c r="F23" s="119">
        <f>'Anexa 06'!F33-'Anexa 06'!G33</f>
        <v>0</v>
      </c>
      <c r="G23" s="119">
        <f>'Anexa 06'!F33-'Anexa 06'!J33</f>
        <v>0</v>
      </c>
      <c r="H23" s="120">
        <f>'Anexa 06'!G33-'Anexa 06'!J33</f>
        <v>0</v>
      </c>
      <c r="I23" s="135"/>
    </row>
    <row r="24" spans="1:9" s="124" customFormat="1" ht="15" customHeight="1">
      <c r="A24" s="214" t="s">
        <v>474</v>
      </c>
      <c r="B24" s="125"/>
      <c r="C24" s="126">
        <f>'Anexa 06'!F33-'Anexa 06'!H33</f>
        <v>0</v>
      </c>
      <c r="D24" s="126">
        <f>'Anexa 06'!F33-'Anexa 06'!I33</f>
        <v>0</v>
      </c>
      <c r="E24" s="119">
        <f>'Anexa 06'!H34-'Anexa 06'!I34</f>
        <v>0</v>
      </c>
      <c r="F24" s="119">
        <f>'Anexa 06'!F34-'Anexa 06'!G34</f>
        <v>0</v>
      </c>
      <c r="G24" s="119">
        <f>'Anexa 06'!F34-'Anexa 06'!J34</f>
        <v>1</v>
      </c>
      <c r="H24" s="120">
        <f>'Anexa 06'!G34-'Anexa 06'!J34</f>
        <v>1</v>
      </c>
      <c r="I24" s="135"/>
    </row>
    <row r="25" spans="1:9" s="124" customFormat="1" ht="15" customHeight="1">
      <c r="A25" s="214" t="s">
        <v>475</v>
      </c>
      <c r="B25" s="125"/>
      <c r="C25" s="126">
        <f>'Anexa 06'!F34-'Anexa 06'!H34</f>
        <v>1</v>
      </c>
      <c r="D25" s="126">
        <f>'Anexa 06'!F34-'Anexa 06'!I34</f>
        <v>1</v>
      </c>
      <c r="E25" s="119">
        <f>'Anexa 06'!H35-'Anexa 06'!I35</f>
        <v>0</v>
      </c>
      <c r="F25" s="119">
        <f>'Anexa 06'!F35-'Anexa 06'!G35</f>
        <v>0</v>
      </c>
      <c r="G25" s="119">
        <f>'Anexa 06'!F35-'Anexa 06'!J35</f>
        <v>0</v>
      </c>
      <c r="H25" s="120">
        <f>'Anexa 06'!G35-'Anexa 06'!J35</f>
        <v>0</v>
      </c>
      <c r="I25" s="135"/>
    </row>
    <row r="26" spans="1:9" s="124" customFormat="1" ht="15" customHeight="1">
      <c r="A26" s="214" t="s">
        <v>476</v>
      </c>
      <c r="B26" s="125"/>
      <c r="C26" s="126">
        <f>'Anexa 06'!F35-'Anexa 06'!H35</f>
        <v>0</v>
      </c>
      <c r="D26" s="126">
        <f>'Anexa 06'!F35-'Anexa 06'!I35</f>
        <v>0</v>
      </c>
      <c r="E26" s="119">
        <f>'Anexa 06'!H36-'Anexa 06'!I36</f>
        <v>0</v>
      </c>
      <c r="F26" s="119">
        <f>'Anexa 06'!F36-'Anexa 06'!G36</f>
        <v>0</v>
      </c>
      <c r="G26" s="119">
        <f>'Anexa 06'!F36-'Anexa 06'!J36</f>
        <v>0</v>
      </c>
      <c r="H26" s="120">
        <f>'Anexa 06'!G36-'Anexa 06'!J36</f>
        <v>0</v>
      </c>
      <c r="I26" s="135"/>
    </row>
    <row r="27" spans="1:9" s="124" customFormat="1" ht="15" customHeight="1">
      <c r="A27" s="214" t="s">
        <v>811</v>
      </c>
      <c r="B27" s="125"/>
      <c r="C27" s="126">
        <f>'Anexa 06'!F36-'Anexa 06'!H36</f>
        <v>0</v>
      </c>
      <c r="D27" s="126">
        <f>'Anexa 06'!F36-'Anexa 06'!I36</f>
        <v>0</v>
      </c>
      <c r="E27" s="119">
        <f>'Anexa 06'!H37-'Anexa 06'!I37</f>
        <v>0</v>
      </c>
      <c r="F27" s="119">
        <f>'Anexa 06'!F37-'Anexa 06'!G37</f>
        <v>0</v>
      </c>
      <c r="G27" s="119">
        <f>'Anexa 06'!F37-'Anexa 06'!J37</f>
        <v>1</v>
      </c>
      <c r="H27" s="120">
        <f>'Anexa 06'!G37-'Anexa 06'!J37</f>
        <v>1</v>
      </c>
      <c r="I27" s="135"/>
    </row>
    <row r="28" spans="1:9" s="124" customFormat="1" ht="15" customHeight="1">
      <c r="A28" s="214" t="s">
        <v>726</v>
      </c>
      <c r="B28" s="125"/>
      <c r="C28" s="126">
        <f>'Anexa 06'!F37-'Anexa 06'!H37</f>
        <v>1</v>
      </c>
      <c r="D28" s="126">
        <f>'Anexa 06'!F37-'Anexa 06'!I37</f>
        <v>1</v>
      </c>
      <c r="E28" s="119">
        <f>'Anexa 06'!H38-'Anexa 06'!I38</f>
        <v>0</v>
      </c>
      <c r="F28" s="119">
        <f>'Anexa 06'!F38-'Anexa 06'!G38</f>
        <v>0</v>
      </c>
      <c r="G28" s="119">
        <f>'Anexa 06'!F38-'Anexa 06'!J38</f>
        <v>0</v>
      </c>
      <c r="H28" s="120">
        <f>'Anexa 06'!G38-'Anexa 06'!J38</f>
        <v>0</v>
      </c>
      <c r="I28" s="135"/>
    </row>
    <row r="29" spans="1:9" s="124" customFormat="1" ht="15" customHeight="1">
      <c r="A29" s="214" t="s">
        <v>723</v>
      </c>
      <c r="B29" s="125"/>
      <c r="C29" s="126">
        <f>'Anexa 06'!F38-'Anexa 06'!H38</f>
        <v>0</v>
      </c>
      <c r="D29" s="126">
        <f>'Anexa 06'!F38-'Anexa 06'!I38</f>
        <v>0</v>
      </c>
      <c r="E29" s="119">
        <f>'Anexa 06'!H39-'Anexa 06'!I39</f>
        <v>0</v>
      </c>
      <c r="F29" s="119">
        <f>'Anexa 06'!F39-'Anexa 06'!G39</f>
        <v>0</v>
      </c>
      <c r="G29" s="119">
        <f>'Anexa 06'!F39-'Anexa 06'!J39</f>
        <v>0</v>
      </c>
      <c r="H29" s="120">
        <f>'Anexa 06'!G39-'Anexa 06'!J39</f>
        <v>0</v>
      </c>
      <c r="I29" s="135"/>
    </row>
    <row r="30" spans="1:9" s="124" customFormat="1" ht="15" customHeight="1">
      <c r="A30" s="214" t="s">
        <v>722</v>
      </c>
      <c r="B30" s="125"/>
      <c r="C30" s="126">
        <f>'Anexa 06'!F39-'Anexa 06'!H39</f>
        <v>0</v>
      </c>
      <c r="D30" s="126">
        <f>'Anexa 06'!F39-'Anexa 06'!I39</f>
        <v>0</v>
      </c>
      <c r="E30" s="119">
        <f>'Anexa 06'!H40-'Anexa 06'!I40</f>
        <v>0</v>
      </c>
      <c r="F30" s="119">
        <f>'Anexa 06'!F40-'Anexa 06'!G40</f>
        <v>0</v>
      </c>
      <c r="G30" s="119">
        <f>'Anexa 06'!F40-'Anexa 06'!J40</f>
        <v>0</v>
      </c>
      <c r="H30" s="120">
        <f>'Anexa 06'!G40-'Anexa 06'!J40</f>
        <v>0</v>
      </c>
      <c r="I30" s="135"/>
    </row>
    <row r="31" spans="1:9" s="124" customFormat="1" ht="15" customHeight="1">
      <c r="A31" s="214" t="s">
        <v>721</v>
      </c>
      <c r="B31" s="125"/>
      <c r="C31" s="126">
        <f>'Anexa 06'!F40-'Anexa 06'!H40</f>
        <v>0</v>
      </c>
      <c r="D31" s="126">
        <f>'Anexa 06'!F40-'Anexa 06'!I40</f>
        <v>0</v>
      </c>
      <c r="E31" s="119">
        <f>'Anexa 06'!H41-'Anexa 06'!I41</f>
        <v>0</v>
      </c>
      <c r="F31" s="119">
        <f>'Anexa 06'!F41-'Anexa 06'!G41</f>
        <v>0</v>
      </c>
      <c r="G31" s="119">
        <f>'Anexa 06'!F41-'Anexa 06'!J41</f>
        <v>0</v>
      </c>
      <c r="H31" s="120">
        <f>'Anexa 06'!G41-'Anexa 06'!J41</f>
        <v>0</v>
      </c>
      <c r="I31" s="135"/>
    </row>
    <row r="32" spans="1:9" s="124" customFormat="1" ht="15" customHeight="1">
      <c r="A32" s="214" t="s">
        <v>720</v>
      </c>
      <c r="B32" s="125"/>
      <c r="C32" s="126">
        <f>'Anexa 06'!F41-'Anexa 06'!H41</f>
        <v>0</v>
      </c>
      <c r="D32" s="126">
        <f>'Anexa 06'!F41-'Anexa 06'!I41</f>
        <v>0</v>
      </c>
      <c r="E32" s="119">
        <f>'Anexa 06'!H42-'Anexa 06'!I42</f>
        <v>0</v>
      </c>
      <c r="F32" s="119">
        <f>'Anexa 06'!F42-'Anexa 06'!G42</f>
        <v>0</v>
      </c>
      <c r="G32" s="119">
        <f>'Anexa 06'!F42-'Anexa 06'!J42</f>
        <v>0</v>
      </c>
      <c r="H32" s="120">
        <f>'Anexa 06'!G42-'Anexa 06'!J42</f>
        <v>0</v>
      </c>
      <c r="I32" s="135"/>
    </row>
    <row r="33" spans="1:9" s="124" customFormat="1" ht="15" customHeight="1">
      <c r="A33" s="214" t="s">
        <v>719</v>
      </c>
      <c r="B33" s="125"/>
      <c r="C33" s="126">
        <f>'Anexa 06'!F42-'Anexa 06'!H42</f>
        <v>0</v>
      </c>
      <c r="D33" s="126">
        <f>'Anexa 06'!F42-'Anexa 06'!I42</f>
        <v>0</v>
      </c>
      <c r="E33" s="119">
        <f>'Anexa 06'!H43-'Anexa 06'!I43</f>
        <v>0</v>
      </c>
      <c r="F33" s="119">
        <f>'Anexa 06'!F43-'Anexa 06'!G43</f>
        <v>0</v>
      </c>
      <c r="G33" s="119">
        <f>'Anexa 06'!F43-'Anexa 06'!J43</f>
        <v>0</v>
      </c>
      <c r="H33" s="120">
        <f>'Anexa 06'!G43-'Anexa 06'!J43</f>
        <v>0</v>
      </c>
      <c r="I33" s="135"/>
    </row>
    <row r="34" spans="1:9" s="124" customFormat="1" ht="15" customHeight="1">
      <c r="A34" s="214" t="s">
        <v>477</v>
      </c>
      <c r="B34" s="127"/>
      <c r="C34" s="126">
        <f>'Anexa 06'!F43-'Anexa 06'!H43</f>
        <v>0</v>
      </c>
      <c r="D34" s="126">
        <f>'Anexa 06'!F43-'Anexa 06'!I43</f>
        <v>0</v>
      </c>
      <c r="E34" s="119">
        <f>'Anexa 06'!H44-'Anexa 06'!I44</f>
        <v>0</v>
      </c>
      <c r="F34" s="119">
        <f>'Anexa 06'!F44-'Anexa 06'!G44</f>
        <v>0</v>
      </c>
      <c r="G34" s="119">
        <f>'Anexa 06'!F44-'Anexa 06'!J44</f>
        <v>0</v>
      </c>
      <c r="H34" s="120">
        <f>'Anexa 06'!G44-'Anexa 06'!J44</f>
        <v>0</v>
      </c>
      <c r="I34" s="135"/>
    </row>
    <row r="35" spans="1:9" s="128" customFormat="1" ht="15" customHeight="1">
      <c r="A35" s="214" t="s">
        <v>812</v>
      </c>
      <c r="B35" s="125"/>
      <c r="C35" s="126">
        <f>'Anexa 06'!F44-'Anexa 06'!H44</f>
        <v>0</v>
      </c>
      <c r="D35" s="126">
        <f>'Anexa 06'!F44-'Anexa 06'!I44</f>
        <v>0</v>
      </c>
      <c r="E35" s="119">
        <f>'Anexa 06'!H45-'Anexa 06'!I45</f>
        <v>0</v>
      </c>
      <c r="F35" s="119">
        <f>'Anexa 06'!F45-'Anexa 06'!G45</f>
        <v>0</v>
      </c>
      <c r="G35" s="119">
        <f>'Anexa 06'!F45-'Anexa 06'!J45</f>
        <v>0</v>
      </c>
      <c r="H35" s="120">
        <f>'Anexa 06'!G45-'Anexa 06'!J45</f>
        <v>0</v>
      </c>
      <c r="I35" s="134"/>
    </row>
    <row r="36" spans="1:9" s="128" customFormat="1" ht="15" customHeight="1">
      <c r="A36" s="187" t="s">
        <v>945</v>
      </c>
      <c r="B36" s="125"/>
      <c r="C36" s="126">
        <f>'Anexa 06'!F45-'Anexa 06'!H45</f>
        <v>0</v>
      </c>
      <c r="D36" s="126">
        <f>'Anexa 06'!F45-'Anexa 06'!I45</f>
        <v>0</v>
      </c>
      <c r="E36" s="119">
        <f>'Anexa 06'!H46-'Anexa 06'!I46</f>
        <v>0</v>
      </c>
      <c r="F36" s="119">
        <f>'Anexa 06'!F46-'Anexa 06'!G46</f>
        <v>0</v>
      </c>
      <c r="G36" s="119">
        <f>'Anexa 06'!F46-'Anexa 06'!J46</f>
        <v>0</v>
      </c>
      <c r="H36" s="120">
        <f>'Anexa 06'!G46-'Anexa 06'!J46</f>
        <v>0</v>
      </c>
      <c r="I36" s="134"/>
    </row>
    <row r="37" spans="1:9" s="128" customFormat="1" ht="15" customHeight="1" thickBot="1">
      <c r="A37" s="227" t="s">
        <v>999</v>
      </c>
      <c r="B37" s="190"/>
      <c r="C37" s="228">
        <f>'Anexa 06'!F46-'Anexa 06'!H46</f>
        <v>0</v>
      </c>
      <c r="D37" s="228">
        <f>'Anexa 06'!F46-'Anexa 06'!I46</f>
        <v>0</v>
      </c>
      <c r="E37" s="229">
        <f>'Anexa 06'!H47-'Anexa 06'!I47</f>
        <v>0</v>
      </c>
      <c r="F37" s="229">
        <f>'Anexa 06'!F47-'Anexa 06'!G47</f>
        <v>0</v>
      </c>
      <c r="G37" s="229">
        <f>'Anexa 06'!F47-'Anexa 06'!J47</f>
        <v>81864</v>
      </c>
      <c r="H37" s="230">
        <f>'Anexa 06'!G47-'Anexa 06'!J47</f>
        <v>81864</v>
      </c>
      <c r="I37" s="134"/>
    </row>
    <row r="38" spans="1:9" s="107" customFormat="1" ht="15" thickBot="1">
      <c r="A38" s="150" t="s">
        <v>478</v>
      </c>
      <c r="B38" s="151">
        <v>57</v>
      </c>
      <c r="C38" s="152">
        <f aca="true" t="shared" si="5" ref="C38:H38">C39+C71</f>
        <v>81864</v>
      </c>
      <c r="D38" s="152">
        <f t="shared" si="5"/>
        <v>81864</v>
      </c>
      <c r="E38" s="152">
        <f t="shared" si="5"/>
        <v>0</v>
      </c>
      <c r="F38" s="152">
        <f t="shared" si="5"/>
        <v>-62919</v>
      </c>
      <c r="G38" s="152">
        <f t="shared" si="5"/>
        <v>2881</v>
      </c>
      <c r="H38" s="153">
        <f t="shared" si="5"/>
        <v>2881</v>
      </c>
      <c r="I38" s="178"/>
    </row>
    <row r="39" spans="1:9" s="107" customFormat="1" ht="29.25" thickBot="1">
      <c r="A39" s="158" t="s">
        <v>479</v>
      </c>
      <c r="B39" s="151" t="s">
        <v>480</v>
      </c>
      <c r="C39" s="152">
        <f aca="true" t="shared" si="6" ref="C39:H39">C40</f>
        <v>79064</v>
      </c>
      <c r="D39" s="152">
        <f t="shared" si="6"/>
        <v>79064</v>
      </c>
      <c r="E39" s="152">
        <f t="shared" si="6"/>
        <v>0</v>
      </c>
      <c r="F39" s="152">
        <f t="shared" si="6"/>
        <v>-62919</v>
      </c>
      <c r="G39" s="152">
        <f t="shared" si="6"/>
        <v>81</v>
      </c>
      <c r="H39" s="153">
        <f t="shared" si="6"/>
        <v>81</v>
      </c>
      <c r="I39" s="178"/>
    </row>
    <row r="40" spans="1:9" s="107" customFormat="1" ht="15" thickBot="1">
      <c r="A40" s="158" t="s">
        <v>834</v>
      </c>
      <c r="B40" s="151"/>
      <c r="C40" s="235">
        <f>'Anexa 06'!F49-'Anexa 06'!H49</f>
        <v>79064</v>
      </c>
      <c r="D40" s="235">
        <f>'Anexa 06'!F49-'Anexa 06'!I49</f>
        <v>79064</v>
      </c>
      <c r="E40" s="236">
        <f>'Anexa 06'!H50-'Anexa 06'!I50</f>
        <v>0</v>
      </c>
      <c r="F40" s="236">
        <f>'Anexa 06'!E50-'Anexa 06'!I50</f>
        <v>-62919</v>
      </c>
      <c r="G40" s="236">
        <f>'Anexa 06'!F50-'Anexa 06'!J50</f>
        <v>81</v>
      </c>
      <c r="H40" s="237">
        <f>'Anexa 06'!G50-'Anexa 06'!J50</f>
        <v>81</v>
      </c>
      <c r="I40" s="178"/>
    </row>
    <row r="41" spans="1:9" s="124" customFormat="1" ht="14.25">
      <c r="A41" s="233" t="s">
        <v>481</v>
      </c>
      <c r="B41" s="234"/>
      <c r="C41" s="159">
        <f>'Anexa 06'!F50-'Anexa 06'!H50</f>
        <v>81</v>
      </c>
      <c r="D41" s="159">
        <f>'Anexa 06'!F50-'Anexa 06'!I50</f>
        <v>81</v>
      </c>
      <c r="E41" s="231">
        <f>'Anexa 06'!H51-'Anexa 06'!I51</f>
        <v>0</v>
      </c>
      <c r="F41" s="119">
        <f>'Anexa 06'!F51-'Anexa 06'!G51</f>
        <v>0</v>
      </c>
      <c r="G41" s="231">
        <f>'Anexa 06'!F51-'Anexa 06'!J51</f>
        <v>25</v>
      </c>
      <c r="H41" s="232">
        <f>'Anexa 06'!G51-'Anexa 06'!J51</f>
        <v>25</v>
      </c>
      <c r="I41" s="135"/>
    </row>
    <row r="42" spans="1:9" s="124" customFormat="1" ht="14.25">
      <c r="A42" s="129" t="s">
        <v>482</v>
      </c>
      <c r="B42" s="125"/>
      <c r="C42" s="126">
        <f>'Anexa 06'!F51-'Anexa 06'!H51</f>
        <v>25</v>
      </c>
      <c r="D42" s="126">
        <f>'Anexa 06'!F51-'Anexa 06'!I51</f>
        <v>25</v>
      </c>
      <c r="E42" s="119">
        <f>'Anexa 06'!H52-'Anexa 06'!I52</f>
        <v>0</v>
      </c>
      <c r="F42" s="119">
        <f>'Anexa 06'!F52-'Anexa 06'!G52</f>
        <v>0</v>
      </c>
      <c r="G42" s="119">
        <f>'Anexa 06'!F52-'Anexa 06'!J52</f>
        <v>1097</v>
      </c>
      <c r="H42" s="120">
        <f>'Anexa 06'!G52-'Anexa 06'!J52</f>
        <v>1097</v>
      </c>
      <c r="I42" s="135"/>
    </row>
    <row r="43" spans="1:9" s="131" customFormat="1" ht="28.5">
      <c r="A43" s="129" t="s">
        <v>813</v>
      </c>
      <c r="B43" s="130"/>
      <c r="C43" s="126">
        <f>'Anexa 06'!F52-'Anexa 06'!H52</f>
        <v>1097</v>
      </c>
      <c r="D43" s="126">
        <f>'Anexa 06'!F52-'Anexa 06'!I52</f>
        <v>1097</v>
      </c>
      <c r="E43" s="119">
        <f>'Anexa 06'!H53-'Anexa 06'!I53</f>
        <v>0</v>
      </c>
      <c r="F43" s="119">
        <f>'Anexa 06'!F53-'Anexa 06'!G53</f>
        <v>0</v>
      </c>
      <c r="G43" s="119">
        <f>'Anexa 06'!F53-'Anexa 06'!J53</f>
        <v>1603</v>
      </c>
      <c r="H43" s="120">
        <f>'Anexa 06'!G53-'Anexa 06'!J53</f>
        <v>1603</v>
      </c>
      <c r="I43" s="180"/>
    </row>
    <row r="44" spans="1:9" s="124" customFormat="1" ht="28.5">
      <c r="A44" s="129" t="s">
        <v>814</v>
      </c>
      <c r="B44" s="125"/>
      <c r="C44" s="126">
        <f>'Anexa 06'!F53-'Anexa 06'!H53</f>
        <v>1603</v>
      </c>
      <c r="D44" s="126">
        <f>'Anexa 06'!F53-'Anexa 06'!I53</f>
        <v>1603</v>
      </c>
      <c r="E44" s="119">
        <f>'Anexa 06'!H54-'Anexa 06'!I54</f>
        <v>0</v>
      </c>
      <c r="F44" s="119">
        <f>'Anexa 06'!F54-'Anexa 06'!G54</f>
        <v>0</v>
      </c>
      <c r="G44" s="119">
        <f>'Anexa 06'!F54-'Anexa 06'!J54</f>
        <v>612</v>
      </c>
      <c r="H44" s="120">
        <f>'Anexa 06'!G54-'Anexa 06'!J54</f>
        <v>612</v>
      </c>
      <c r="I44" s="135"/>
    </row>
    <row r="45" spans="1:9" s="124" customFormat="1" ht="14.25">
      <c r="A45" s="129" t="s">
        <v>727</v>
      </c>
      <c r="B45" s="125"/>
      <c r="C45" s="126">
        <f>'Anexa 06'!F54-'Anexa 06'!H54</f>
        <v>612</v>
      </c>
      <c r="D45" s="126">
        <f>'Anexa 06'!F54-'Anexa 06'!I54</f>
        <v>612</v>
      </c>
      <c r="E45" s="119">
        <f>'Anexa 06'!H55-'Anexa 06'!I55</f>
        <v>0</v>
      </c>
      <c r="F45" s="119">
        <f>'Anexa 06'!F55-'Anexa 06'!G55</f>
        <v>0</v>
      </c>
      <c r="G45" s="119">
        <f>'Anexa 06'!F55-'Anexa 06'!J55</f>
        <v>1784</v>
      </c>
      <c r="H45" s="120">
        <f>'Anexa 06'!G55-'Anexa 06'!J55</f>
        <v>1784</v>
      </c>
      <c r="I45" s="135"/>
    </row>
    <row r="46" spans="1:9" s="124" customFormat="1" ht="28.5">
      <c r="A46" s="129" t="s">
        <v>815</v>
      </c>
      <c r="B46" s="125"/>
      <c r="C46" s="126">
        <f>'Anexa 06'!F55-'Anexa 06'!H55</f>
        <v>1784</v>
      </c>
      <c r="D46" s="126">
        <f>'Anexa 06'!F55-'Anexa 06'!I55</f>
        <v>1784</v>
      </c>
      <c r="E46" s="119">
        <f>'Anexa 06'!H56-'Anexa 06'!I56</f>
        <v>0</v>
      </c>
      <c r="F46" s="119">
        <f>'Anexa 06'!F56-'Anexa 06'!G56</f>
        <v>0</v>
      </c>
      <c r="G46" s="119">
        <f>'Anexa 06'!F56-'Anexa 06'!J56</f>
        <v>247</v>
      </c>
      <c r="H46" s="120">
        <f>'Anexa 06'!G56-'Anexa 06'!J56</f>
        <v>247</v>
      </c>
      <c r="I46" s="135"/>
    </row>
    <row r="47" spans="1:9" s="124" customFormat="1" ht="28.5">
      <c r="A47" s="129" t="s">
        <v>728</v>
      </c>
      <c r="B47" s="125"/>
      <c r="C47" s="126">
        <f>'Anexa 06'!F56-'Anexa 06'!H56</f>
        <v>247</v>
      </c>
      <c r="D47" s="126">
        <f>'Anexa 06'!F56-'Anexa 06'!I56</f>
        <v>247</v>
      </c>
      <c r="E47" s="119">
        <f>'Anexa 06'!H57-'Anexa 06'!I57</f>
        <v>0</v>
      </c>
      <c r="F47" s="119">
        <f>'Anexa 06'!F57-'Anexa 06'!G57</f>
        <v>0</v>
      </c>
      <c r="G47" s="119">
        <f>'Anexa 06'!F57-'Anexa 06'!J57</f>
        <v>1009</v>
      </c>
      <c r="H47" s="120">
        <f>'Anexa 06'!G57-'Anexa 06'!J57</f>
        <v>1009</v>
      </c>
      <c r="I47" s="135"/>
    </row>
    <row r="48" spans="1:9" s="124" customFormat="1" ht="28.5">
      <c r="A48" s="129" t="s">
        <v>729</v>
      </c>
      <c r="B48" s="125"/>
      <c r="C48" s="126">
        <f>'Anexa 06'!F57-'Anexa 06'!H57</f>
        <v>1009</v>
      </c>
      <c r="D48" s="126">
        <f>'Anexa 06'!F57-'Anexa 06'!I57</f>
        <v>1009</v>
      </c>
      <c r="E48" s="119">
        <f>'Anexa 06'!H58-'Anexa 06'!I58</f>
        <v>0</v>
      </c>
      <c r="F48" s="119">
        <f>'Anexa 06'!F58-'Anexa 06'!G58</f>
        <v>0</v>
      </c>
      <c r="G48" s="119">
        <f>'Anexa 06'!F58-'Anexa 06'!J58</f>
        <v>56719</v>
      </c>
      <c r="H48" s="120">
        <f>'Anexa 06'!G58-'Anexa 06'!J58</f>
        <v>56719</v>
      </c>
      <c r="I48" s="135"/>
    </row>
    <row r="49" spans="1:9" s="124" customFormat="1" ht="14.25">
      <c r="A49" s="129" t="s">
        <v>483</v>
      </c>
      <c r="B49" s="125"/>
      <c r="C49" s="126">
        <f>'Anexa 06'!F58-'Anexa 06'!H58</f>
        <v>56719</v>
      </c>
      <c r="D49" s="126">
        <f>'Anexa 06'!F58-'Anexa 06'!I58</f>
        <v>56719</v>
      </c>
      <c r="E49" s="119">
        <f>'Anexa 06'!H59-'Anexa 06'!I59</f>
        <v>0</v>
      </c>
      <c r="F49" s="119">
        <f>'Anexa 06'!F59-'Anexa 06'!G59</f>
        <v>0</v>
      </c>
      <c r="G49" s="119">
        <f>'Anexa 06'!F59-'Anexa 06'!J59</f>
        <v>555</v>
      </c>
      <c r="H49" s="120">
        <f>'Anexa 06'!G59-'Anexa 06'!J59</f>
        <v>555</v>
      </c>
      <c r="I49" s="135"/>
    </row>
    <row r="50" spans="1:9" s="124" customFormat="1" ht="14.25">
      <c r="A50" s="129" t="s">
        <v>730</v>
      </c>
      <c r="B50" s="125"/>
      <c r="C50" s="126">
        <f>'Anexa 06'!F59-'Anexa 06'!H59</f>
        <v>555</v>
      </c>
      <c r="D50" s="126">
        <f>'Anexa 06'!F59-'Anexa 06'!I59</f>
        <v>555</v>
      </c>
      <c r="E50" s="119">
        <f>'Anexa 06'!H60-'Anexa 06'!I60</f>
        <v>0</v>
      </c>
      <c r="F50" s="119">
        <f>'Anexa 06'!F60-'Anexa 06'!G60</f>
        <v>0</v>
      </c>
      <c r="G50" s="119">
        <f>'Anexa 06'!F60-'Anexa 06'!J60</f>
        <v>1094</v>
      </c>
      <c r="H50" s="120">
        <f>'Anexa 06'!G60-'Anexa 06'!J60</f>
        <v>1094</v>
      </c>
      <c r="I50" s="135"/>
    </row>
    <row r="51" spans="1:9" s="124" customFormat="1" ht="14.25">
      <c r="A51" s="129" t="s">
        <v>731</v>
      </c>
      <c r="B51" s="125"/>
      <c r="C51" s="126">
        <f>'Anexa 06'!F60-'Anexa 06'!H60</f>
        <v>1094</v>
      </c>
      <c r="D51" s="126">
        <f>'Anexa 06'!F60-'Anexa 06'!I60</f>
        <v>1094</v>
      </c>
      <c r="E51" s="119">
        <f>'Anexa 06'!H61-'Anexa 06'!I61</f>
        <v>0</v>
      </c>
      <c r="F51" s="119">
        <f>'Anexa 06'!F61-'Anexa 06'!G61</f>
        <v>0</v>
      </c>
      <c r="G51" s="119">
        <f>'Anexa 06'!F61-'Anexa 06'!J61</f>
        <v>1839</v>
      </c>
      <c r="H51" s="120">
        <f>'Anexa 06'!G61-'Anexa 06'!J61</f>
        <v>1839</v>
      </c>
      <c r="I51" s="135"/>
    </row>
    <row r="52" spans="1:9" s="124" customFormat="1" ht="14.25">
      <c r="A52" s="129" t="s">
        <v>816</v>
      </c>
      <c r="B52" s="125"/>
      <c r="C52" s="126">
        <f>'Anexa 06'!F61-'Anexa 06'!H61</f>
        <v>1839</v>
      </c>
      <c r="D52" s="126">
        <f>'Anexa 06'!F61-'Anexa 06'!I61</f>
        <v>1839</v>
      </c>
      <c r="E52" s="119">
        <f>'Anexa 06'!H62-'Anexa 06'!I62</f>
        <v>0</v>
      </c>
      <c r="F52" s="119">
        <f>'Anexa 06'!F62-'Anexa 06'!G62</f>
        <v>0</v>
      </c>
      <c r="G52" s="119">
        <f>'Anexa 06'!F62-'Anexa 06'!J62</f>
        <v>5956</v>
      </c>
      <c r="H52" s="120">
        <f>'Anexa 06'!G62-'Anexa 06'!J62</f>
        <v>5956</v>
      </c>
      <c r="I52" s="135"/>
    </row>
    <row r="53" spans="1:9" s="124" customFormat="1" ht="28.5">
      <c r="A53" s="129" t="s">
        <v>817</v>
      </c>
      <c r="B53" s="125"/>
      <c r="C53" s="126">
        <f>'Anexa 06'!F62-'Anexa 06'!H62</f>
        <v>5956</v>
      </c>
      <c r="D53" s="126">
        <f>'Anexa 06'!F62-'Anexa 06'!I62</f>
        <v>5956</v>
      </c>
      <c r="E53" s="119">
        <f>'Anexa 06'!H63-'Anexa 06'!I63</f>
        <v>0</v>
      </c>
      <c r="F53" s="119">
        <f>'Anexa 06'!F63-'Anexa 06'!G63</f>
        <v>0</v>
      </c>
      <c r="G53" s="119">
        <f>'Anexa 06'!F63-'Anexa 06'!J63</f>
        <v>1199</v>
      </c>
      <c r="H53" s="120">
        <f>'Anexa 06'!G63-'Anexa 06'!J63</f>
        <v>1199</v>
      </c>
      <c r="I53" s="135"/>
    </row>
    <row r="54" spans="1:9" s="124" customFormat="1" ht="14.25">
      <c r="A54" s="129" t="s">
        <v>732</v>
      </c>
      <c r="B54" s="125"/>
      <c r="C54" s="126">
        <f>'Anexa 06'!F63-'Anexa 06'!H63</f>
        <v>1199</v>
      </c>
      <c r="D54" s="126">
        <f>'Anexa 06'!F63-'Anexa 06'!I63</f>
        <v>1199</v>
      </c>
      <c r="E54" s="119">
        <f>'Anexa 06'!H64-'Anexa 06'!I64</f>
        <v>0</v>
      </c>
      <c r="F54" s="119">
        <f>'Anexa 06'!F64-'Anexa 06'!G64</f>
        <v>0</v>
      </c>
      <c r="G54" s="119">
        <f>'Anexa 06'!F64-'Anexa 06'!J64</f>
        <v>560</v>
      </c>
      <c r="H54" s="120">
        <f>'Anexa 06'!G64-'Anexa 06'!J64</f>
        <v>560</v>
      </c>
      <c r="I54" s="135"/>
    </row>
    <row r="55" spans="1:9" s="124" customFormat="1" ht="14.25">
      <c r="A55" s="129" t="s">
        <v>484</v>
      </c>
      <c r="B55" s="125"/>
      <c r="C55" s="126">
        <f>'Anexa 06'!F64-'Anexa 06'!H64</f>
        <v>560</v>
      </c>
      <c r="D55" s="126">
        <f>'Anexa 06'!F64-'Anexa 06'!I64</f>
        <v>560</v>
      </c>
      <c r="E55" s="119">
        <f>'Anexa 06'!H65-'Anexa 06'!I65</f>
        <v>0</v>
      </c>
      <c r="F55" s="119">
        <f>'Anexa 06'!F65-'Anexa 06'!G65</f>
        <v>0</v>
      </c>
      <c r="G55" s="119">
        <f>'Anexa 06'!F65-'Anexa 06'!J65</f>
        <v>576</v>
      </c>
      <c r="H55" s="120">
        <f>'Anexa 06'!G65-'Anexa 06'!J65</f>
        <v>576</v>
      </c>
      <c r="I55" s="135"/>
    </row>
    <row r="56" spans="1:9" s="124" customFormat="1" ht="14.25">
      <c r="A56" s="129" t="s">
        <v>485</v>
      </c>
      <c r="B56" s="125"/>
      <c r="C56" s="126">
        <f>'Anexa 06'!F65-'Anexa 06'!H65</f>
        <v>576</v>
      </c>
      <c r="D56" s="126">
        <f>'Anexa 06'!F65-'Anexa 06'!I65</f>
        <v>576</v>
      </c>
      <c r="E56" s="119">
        <f>'Anexa 06'!H66-'Anexa 06'!I66</f>
        <v>0</v>
      </c>
      <c r="F56" s="119">
        <f>'Anexa 06'!F66-'Anexa 06'!G66</f>
        <v>0</v>
      </c>
      <c r="G56" s="119">
        <f>'Anexa 06'!F66-'Anexa 06'!J66</f>
        <v>217</v>
      </c>
      <c r="H56" s="120">
        <f>'Anexa 06'!G66-'Anexa 06'!J66</f>
        <v>217</v>
      </c>
      <c r="I56" s="135"/>
    </row>
    <row r="57" spans="1:9" s="124" customFormat="1" ht="14.25">
      <c r="A57" s="129" t="s">
        <v>486</v>
      </c>
      <c r="B57" s="125"/>
      <c r="C57" s="126">
        <f>'Anexa 06'!F66-'Anexa 06'!H66</f>
        <v>217</v>
      </c>
      <c r="D57" s="126">
        <f>'Anexa 06'!F66-'Anexa 06'!I66</f>
        <v>217</v>
      </c>
      <c r="E57" s="119">
        <f>'Anexa 06'!H67-'Anexa 06'!I67</f>
        <v>0</v>
      </c>
      <c r="F57" s="119">
        <f>'Anexa 06'!F67-'Anexa 06'!G67</f>
        <v>0</v>
      </c>
      <c r="G57" s="119">
        <f>'Anexa 06'!F67-'Anexa 06'!J67</f>
        <v>359</v>
      </c>
      <c r="H57" s="120">
        <f>'Anexa 06'!G67-'Anexa 06'!J67</f>
        <v>359</v>
      </c>
      <c r="I57" s="135"/>
    </row>
    <row r="58" spans="1:9" s="124" customFormat="1" ht="14.25">
      <c r="A58" s="129" t="s">
        <v>487</v>
      </c>
      <c r="B58" s="125"/>
      <c r="C58" s="126">
        <f>'Anexa 06'!F67-'Anexa 06'!H67</f>
        <v>359</v>
      </c>
      <c r="D58" s="126">
        <f>'Anexa 06'!F67-'Anexa 06'!I67</f>
        <v>359</v>
      </c>
      <c r="E58" s="119">
        <f>'Anexa 06'!H68-'Anexa 06'!I68</f>
        <v>0</v>
      </c>
      <c r="F58" s="119">
        <f>'Anexa 06'!F68-'Anexa 06'!G68</f>
        <v>0</v>
      </c>
      <c r="G58" s="119">
        <f>'Anexa 06'!F68-'Anexa 06'!J68</f>
        <v>0</v>
      </c>
      <c r="H58" s="120">
        <f>'Anexa 06'!G68-'Anexa 06'!J68</f>
        <v>0</v>
      </c>
      <c r="I58" s="135"/>
    </row>
    <row r="59" spans="1:9" s="133" customFormat="1" ht="14.25">
      <c r="A59" s="129" t="s">
        <v>488</v>
      </c>
      <c r="B59" s="132"/>
      <c r="C59" s="126">
        <f>'Anexa 06'!F68-'Anexa 06'!H68</f>
        <v>0</v>
      </c>
      <c r="D59" s="126">
        <f>'Anexa 06'!F68-'Anexa 06'!I68</f>
        <v>0</v>
      </c>
      <c r="E59" s="119">
        <f>'Anexa 06'!H69-'Anexa 06'!I69</f>
        <v>0</v>
      </c>
      <c r="F59" s="119">
        <f>'Anexa 06'!F69-'Anexa 06'!G69</f>
        <v>0</v>
      </c>
      <c r="G59" s="119">
        <f>'Anexa 06'!F69-'Anexa 06'!J69</f>
        <v>688</v>
      </c>
      <c r="H59" s="120">
        <f>'Anexa 06'!G69-'Anexa 06'!J69</f>
        <v>688</v>
      </c>
      <c r="I59" s="181"/>
    </row>
    <row r="60" spans="1:9" s="124" customFormat="1" ht="14.25">
      <c r="A60" s="129" t="s">
        <v>489</v>
      </c>
      <c r="B60" s="125"/>
      <c r="C60" s="126">
        <f>'Anexa 06'!F69-'Anexa 06'!H69</f>
        <v>688</v>
      </c>
      <c r="D60" s="126">
        <f>'Anexa 06'!F69-'Anexa 06'!I69</f>
        <v>688</v>
      </c>
      <c r="E60" s="119">
        <f>'Anexa 06'!H70-'Anexa 06'!I70</f>
        <v>0</v>
      </c>
      <c r="F60" s="119">
        <f>'Anexa 06'!F70-'Anexa 06'!G70</f>
        <v>0</v>
      </c>
      <c r="G60" s="119">
        <f>'Anexa 06'!F70-'Anexa 06'!J70</f>
        <v>0</v>
      </c>
      <c r="H60" s="120">
        <f>'Anexa 06'!G70-'Anexa 06'!J70</f>
        <v>0</v>
      </c>
      <c r="I60" s="135"/>
    </row>
    <row r="61" spans="1:9" s="133" customFormat="1" ht="14.25">
      <c r="A61" s="129" t="s">
        <v>488</v>
      </c>
      <c r="B61" s="132"/>
      <c r="C61" s="126">
        <f>'Anexa 06'!F70-'Anexa 06'!H70</f>
        <v>0</v>
      </c>
      <c r="D61" s="126">
        <f>'Anexa 06'!F70-'Anexa 06'!I70</f>
        <v>0</v>
      </c>
      <c r="E61" s="119">
        <f>'Anexa 06'!H71-'Anexa 06'!I71</f>
        <v>0</v>
      </c>
      <c r="F61" s="119">
        <f>'Anexa 06'!F71-'Anexa 06'!G71</f>
        <v>0</v>
      </c>
      <c r="G61" s="119">
        <f>'Anexa 06'!F71-'Anexa 06'!J71</f>
        <v>0</v>
      </c>
      <c r="H61" s="120">
        <f>'Anexa 06'!G71-'Anexa 06'!J71</f>
        <v>0</v>
      </c>
      <c r="I61" s="181"/>
    </row>
    <row r="62" spans="1:9" s="124" customFormat="1" ht="14.25">
      <c r="A62" s="129" t="s">
        <v>490</v>
      </c>
      <c r="B62" s="125"/>
      <c r="C62" s="126">
        <f>'Anexa 06'!F71-'Anexa 06'!H71</f>
        <v>0</v>
      </c>
      <c r="D62" s="126">
        <f>'Anexa 06'!F71-'Anexa 06'!I71</f>
        <v>0</v>
      </c>
      <c r="E62" s="119">
        <f>'Anexa 06'!H72-'Anexa 06'!I72</f>
        <v>0</v>
      </c>
      <c r="F62" s="119">
        <f>'Anexa 06'!F72-'Anexa 06'!G72</f>
        <v>0</v>
      </c>
      <c r="G62" s="119">
        <f>'Anexa 06'!F72-'Anexa 06'!J72</f>
        <v>55</v>
      </c>
      <c r="H62" s="120">
        <f>'Anexa 06'!G72-'Anexa 06'!J72</f>
        <v>55</v>
      </c>
      <c r="I62" s="135"/>
    </row>
    <row r="63" spans="1:9" s="124" customFormat="1" ht="14.25">
      <c r="A63" s="129" t="s">
        <v>733</v>
      </c>
      <c r="B63" s="125"/>
      <c r="C63" s="126">
        <f>'Anexa 06'!F72-'Anexa 06'!H72</f>
        <v>55</v>
      </c>
      <c r="D63" s="126">
        <f>'Anexa 06'!F72-'Anexa 06'!I72</f>
        <v>55</v>
      </c>
      <c r="E63" s="119">
        <f>'Anexa 06'!H73-'Anexa 06'!I73</f>
        <v>0</v>
      </c>
      <c r="F63" s="119">
        <f>'Anexa 06'!F73-'Anexa 06'!G73</f>
        <v>0</v>
      </c>
      <c r="G63" s="119">
        <f>'Anexa 06'!F73-'Anexa 06'!J73</f>
        <v>0</v>
      </c>
      <c r="H63" s="120">
        <f>'Anexa 06'!G73-'Anexa 06'!J73</f>
        <v>0</v>
      </c>
      <c r="I63" s="135"/>
    </row>
    <row r="64" spans="1:9" s="124" customFormat="1" ht="14.25">
      <c r="A64" s="129" t="s">
        <v>734</v>
      </c>
      <c r="B64" s="125"/>
      <c r="C64" s="126">
        <f>'Anexa 06'!F73-'Anexa 06'!H73</f>
        <v>0</v>
      </c>
      <c r="D64" s="126">
        <f>'Anexa 06'!F73-'Anexa 06'!I73</f>
        <v>0</v>
      </c>
      <c r="E64" s="119">
        <f>'Anexa 06'!H74-'Anexa 06'!I74</f>
        <v>0</v>
      </c>
      <c r="F64" s="119">
        <f>'Anexa 06'!F74-'Anexa 06'!G74</f>
        <v>0</v>
      </c>
      <c r="G64" s="119">
        <f>'Anexa 06'!F74-'Anexa 06'!J74</f>
        <v>0</v>
      </c>
      <c r="H64" s="120">
        <f>'Anexa 06'!G74-'Anexa 06'!J74</f>
        <v>0</v>
      </c>
      <c r="I64" s="135"/>
    </row>
    <row r="65" spans="1:9" s="124" customFormat="1" ht="14.25">
      <c r="A65" s="129" t="s">
        <v>735</v>
      </c>
      <c r="B65" s="125"/>
      <c r="C65" s="126">
        <f>'Anexa 06'!F74-'Anexa 06'!H74</f>
        <v>0</v>
      </c>
      <c r="D65" s="126">
        <f>'Anexa 06'!F74-'Anexa 06'!I74</f>
        <v>0</v>
      </c>
      <c r="E65" s="119">
        <f>'Anexa 06'!H75-'Anexa 06'!I75</f>
        <v>0</v>
      </c>
      <c r="F65" s="119">
        <f>'Anexa 06'!F75-'Anexa 06'!G75</f>
        <v>0</v>
      </c>
      <c r="G65" s="119">
        <f>'Anexa 06'!F75-'Anexa 06'!J75</f>
        <v>0</v>
      </c>
      <c r="H65" s="120">
        <f>'Anexa 06'!G75-'Anexa 06'!J75</f>
        <v>0</v>
      </c>
      <c r="I65" s="135"/>
    </row>
    <row r="66" spans="1:9" s="124" customFormat="1" ht="28.5">
      <c r="A66" s="129" t="s">
        <v>736</v>
      </c>
      <c r="B66" s="125"/>
      <c r="C66" s="126">
        <f>'Anexa 06'!F75-'Anexa 06'!H75</f>
        <v>0</v>
      </c>
      <c r="D66" s="126">
        <f>'Anexa 06'!F75-'Anexa 06'!I75</f>
        <v>0</v>
      </c>
      <c r="E66" s="119">
        <f>'Anexa 06'!H76-'Anexa 06'!I76</f>
        <v>0</v>
      </c>
      <c r="F66" s="119">
        <f>'Anexa 06'!F76-'Anexa 06'!G76</f>
        <v>0</v>
      </c>
      <c r="G66" s="119">
        <f>'Anexa 06'!F76-'Anexa 06'!J76</f>
        <v>0</v>
      </c>
      <c r="H66" s="120">
        <f>'Anexa 06'!G76-'Anexa 06'!J76</f>
        <v>0</v>
      </c>
      <c r="I66" s="135"/>
    </row>
    <row r="67" spans="1:9" s="124" customFormat="1" ht="14.25">
      <c r="A67" s="129" t="s">
        <v>737</v>
      </c>
      <c r="B67" s="125"/>
      <c r="C67" s="126">
        <f>'Anexa 06'!F76-'Anexa 06'!H76</f>
        <v>0</v>
      </c>
      <c r="D67" s="126">
        <f>'Anexa 06'!F76-'Anexa 06'!I76</f>
        <v>0</v>
      </c>
      <c r="E67" s="119">
        <f>'Anexa 06'!H77-'Anexa 06'!I77</f>
        <v>0</v>
      </c>
      <c r="F67" s="119">
        <f>'Anexa 06'!F77-'Anexa 06'!G77</f>
        <v>0</v>
      </c>
      <c r="G67" s="119">
        <f>'Anexa 06'!F77-'Anexa 06'!J77</f>
        <v>1318</v>
      </c>
      <c r="H67" s="120">
        <f>'Anexa 06'!G77-'Anexa 06'!J77</f>
        <v>1318</v>
      </c>
      <c r="I67" s="135"/>
    </row>
    <row r="68" spans="1:9" s="124" customFormat="1" ht="28.5">
      <c r="A68" s="129" t="s">
        <v>738</v>
      </c>
      <c r="B68" s="125"/>
      <c r="C68" s="126">
        <f>'Anexa 06'!F77-'Anexa 06'!H77</f>
        <v>1318</v>
      </c>
      <c r="D68" s="126">
        <f>'Anexa 06'!F77-'Anexa 06'!I77</f>
        <v>1318</v>
      </c>
      <c r="E68" s="119">
        <f>'Anexa 06'!H78-'Anexa 06'!I78</f>
        <v>0</v>
      </c>
      <c r="F68" s="119">
        <f>'Anexa 06'!F78-'Anexa 06'!G78</f>
        <v>0</v>
      </c>
      <c r="G68" s="119">
        <f>'Anexa 06'!F78-'Anexa 06'!J78</f>
        <v>757</v>
      </c>
      <c r="H68" s="120">
        <f>'Anexa 06'!G78-'Anexa 06'!J78</f>
        <v>757</v>
      </c>
      <c r="I68" s="135"/>
    </row>
    <row r="69" spans="1:9" s="124" customFormat="1" ht="14.25">
      <c r="A69" s="129" t="s">
        <v>739</v>
      </c>
      <c r="B69" s="127"/>
      <c r="C69" s="126">
        <f>'Anexa 06'!F78-'Anexa 06'!H78</f>
        <v>757</v>
      </c>
      <c r="D69" s="126">
        <f>'Anexa 06'!F78-'Anexa 06'!I78</f>
        <v>757</v>
      </c>
      <c r="E69" s="119">
        <f>'Anexa 06'!H79-'Anexa 06'!I79</f>
        <v>0</v>
      </c>
      <c r="F69" s="119">
        <f>'Anexa 06'!F79-'Anexa 06'!G79</f>
        <v>0</v>
      </c>
      <c r="G69" s="119">
        <f>'Anexa 06'!F79-'Anexa 06'!J79</f>
        <v>714</v>
      </c>
      <c r="H69" s="120">
        <f>'Anexa 06'!G79-'Anexa 06'!J79</f>
        <v>714</v>
      </c>
      <c r="I69" s="135"/>
    </row>
    <row r="70" spans="1:9" s="124" customFormat="1" ht="28.5">
      <c r="A70" s="129" t="s">
        <v>740</v>
      </c>
      <c r="B70" s="125"/>
      <c r="C70" s="126">
        <f>'Anexa 06'!F79-'Anexa 06'!H79</f>
        <v>714</v>
      </c>
      <c r="D70" s="126">
        <f>'Anexa 06'!F79-'Anexa 06'!I79</f>
        <v>714</v>
      </c>
      <c r="E70" s="119">
        <f>'Anexa 06'!H80-'Anexa 06'!I80</f>
        <v>0</v>
      </c>
      <c r="F70" s="119">
        <f>'Anexa 06'!F80-'Anexa 06'!G80</f>
        <v>0</v>
      </c>
      <c r="G70" s="119">
        <f>'Anexa 06'!F80-'Anexa 06'!J80</f>
        <v>2800</v>
      </c>
      <c r="H70" s="120">
        <f>'Anexa 06'!G80-'Anexa 06'!J80</f>
        <v>2800</v>
      </c>
      <c r="I70" s="135"/>
    </row>
    <row r="71" spans="1:9" s="124" customFormat="1" ht="15" customHeight="1" thickBot="1">
      <c r="A71" s="192" t="s">
        <v>492</v>
      </c>
      <c r="B71" s="191"/>
      <c r="C71" s="167">
        <f>'Anexa 06'!F80-'Anexa 06'!H80</f>
        <v>2800</v>
      </c>
      <c r="D71" s="167">
        <f>'Anexa 06'!F80-'Anexa 06'!I80</f>
        <v>2800</v>
      </c>
      <c r="E71" s="215">
        <f>'Anexa 06'!H81-'Anexa 06'!I81</f>
        <v>0</v>
      </c>
      <c r="F71" s="119">
        <f>'Anexa 06'!F81-'Anexa 06'!G81</f>
        <v>0</v>
      </c>
      <c r="G71" s="215">
        <f>'Anexa 06'!F81-'Anexa 06'!J81</f>
        <v>2800</v>
      </c>
      <c r="H71" s="216">
        <f>'Anexa 06'!G81-'Anexa 06'!J81</f>
        <v>2800</v>
      </c>
      <c r="I71" s="135"/>
    </row>
    <row r="72" spans="2:9" s="124" customFormat="1" ht="13.5" customHeight="1">
      <c r="B72" s="128"/>
      <c r="C72" s="134"/>
      <c r="D72" s="134"/>
      <c r="E72" s="135"/>
      <c r="F72" s="182"/>
      <c r="G72" s="182"/>
      <c r="H72" s="182"/>
      <c r="I72" s="135"/>
    </row>
    <row r="73" spans="2:9" s="136" customFormat="1" ht="13.5" customHeight="1">
      <c r="B73" s="137"/>
      <c r="C73" s="183"/>
      <c r="D73" s="183"/>
      <c r="E73" s="184"/>
      <c r="F73" s="185"/>
      <c r="G73" s="185"/>
      <c r="H73" s="185"/>
      <c r="I73" s="184"/>
    </row>
    <row r="74" spans="1:9" s="136" customFormat="1" ht="13.5" customHeight="1">
      <c r="A74" s="138"/>
      <c r="B74" s="137"/>
      <c r="C74" s="183"/>
      <c r="D74" s="183"/>
      <c r="E74" s="184"/>
      <c r="F74" s="185"/>
      <c r="G74" s="185"/>
      <c r="H74" s="185"/>
      <c r="I74" s="184"/>
    </row>
    <row r="75" spans="2:9" s="124" customFormat="1" ht="13.5" customHeight="1">
      <c r="B75" s="128"/>
      <c r="C75" s="134"/>
      <c r="D75" s="134"/>
      <c r="E75" s="135"/>
      <c r="F75" s="182"/>
      <c r="G75" s="182"/>
      <c r="H75" s="182"/>
      <c r="I75" s="135"/>
    </row>
    <row r="76" spans="2:9" s="124" customFormat="1" ht="13.5" customHeight="1">
      <c r="B76" s="128"/>
      <c r="C76" s="134"/>
      <c r="D76" s="134"/>
      <c r="E76" s="135"/>
      <c r="F76" s="182"/>
      <c r="G76" s="182"/>
      <c r="H76" s="182"/>
      <c r="I76" s="135"/>
    </row>
    <row r="77" spans="2:9" s="124" customFormat="1" ht="13.5" customHeight="1">
      <c r="B77" s="128"/>
      <c r="C77" s="134"/>
      <c r="D77" s="134"/>
      <c r="E77" s="135"/>
      <c r="F77" s="182"/>
      <c r="G77" s="182"/>
      <c r="H77" s="182"/>
      <c r="I77" s="135"/>
    </row>
    <row r="78" spans="2:9" s="124" customFormat="1" ht="13.5" customHeight="1">
      <c r="B78" s="128"/>
      <c r="C78" s="134"/>
      <c r="D78" s="134"/>
      <c r="E78" s="135"/>
      <c r="F78" s="182"/>
      <c r="G78" s="182"/>
      <c r="H78" s="182"/>
      <c r="I78" s="135"/>
    </row>
    <row r="79" spans="2:9" s="124" customFormat="1" ht="13.5" customHeight="1">
      <c r="B79" s="128"/>
      <c r="C79" s="134"/>
      <c r="D79" s="134"/>
      <c r="E79" s="135"/>
      <c r="F79" s="182"/>
      <c r="G79" s="182"/>
      <c r="H79" s="182"/>
      <c r="I79" s="135"/>
    </row>
    <row r="80" spans="2:9" s="124" customFormat="1" ht="13.5" customHeight="1">
      <c r="B80" s="128"/>
      <c r="C80" s="134"/>
      <c r="D80" s="134"/>
      <c r="E80" s="135"/>
      <c r="F80" s="182"/>
      <c r="G80" s="182"/>
      <c r="H80" s="182"/>
      <c r="I80" s="135"/>
    </row>
    <row r="81" spans="2:9" s="124" customFormat="1" ht="13.5" customHeight="1">
      <c r="B81" s="128"/>
      <c r="C81" s="134"/>
      <c r="D81" s="134"/>
      <c r="E81" s="135"/>
      <c r="F81" s="182"/>
      <c r="G81" s="182"/>
      <c r="H81" s="182"/>
      <c r="I81" s="135"/>
    </row>
    <row r="82" spans="2:9" s="124" customFormat="1" ht="13.5" customHeight="1">
      <c r="B82" s="128"/>
      <c r="C82" s="134"/>
      <c r="D82" s="134"/>
      <c r="E82" s="135"/>
      <c r="F82" s="182"/>
      <c r="G82" s="182"/>
      <c r="H82" s="182"/>
      <c r="I82" s="135"/>
    </row>
    <row r="83" spans="2:9" s="124" customFormat="1" ht="13.5" customHeight="1">
      <c r="B83" s="128"/>
      <c r="C83" s="134"/>
      <c r="D83" s="134"/>
      <c r="E83" s="135"/>
      <c r="F83" s="182"/>
      <c r="G83" s="182"/>
      <c r="H83" s="182"/>
      <c r="I83" s="135"/>
    </row>
    <row r="84" spans="2:9" s="124" customFormat="1" ht="13.5" customHeight="1">
      <c r="B84" s="128"/>
      <c r="C84" s="134"/>
      <c r="D84" s="134"/>
      <c r="E84" s="135"/>
      <c r="F84" s="182"/>
      <c r="G84" s="182"/>
      <c r="H84" s="182"/>
      <c r="I84" s="135"/>
    </row>
    <row r="85" spans="2:9" s="124" customFormat="1" ht="13.5" customHeight="1">
      <c r="B85" s="128"/>
      <c r="C85" s="134"/>
      <c r="D85" s="134"/>
      <c r="E85" s="135"/>
      <c r="F85" s="182"/>
      <c r="G85" s="182"/>
      <c r="H85" s="182"/>
      <c r="I85" s="135"/>
    </row>
    <row r="86" spans="2:9" s="124" customFormat="1" ht="13.5" customHeight="1">
      <c r="B86" s="128"/>
      <c r="C86" s="134"/>
      <c r="D86" s="134"/>
      <c r="E86" s="135"/>
      <c r="F86" s="182"/>
      <c r="G86" s="182"/>
      <c r="H86" s="182"/>
      <c r="I86" s="135"/>
    </row>
    <row r="87" spans="2:9" s="124" customFormat="1" ht="13.5" customHeight="1">
      <c r="B87" s="128"/>
      <c r="C87" s="134"/>
      <c r="D87" s="134"/>
      <c r="E87" s="135"/>
      <c r="F87" s="182"/>
      <c r="G87" s="182"/>
      <c r="H87" s="182"/>
      <c r="I87" s="135"/>
    </row>
    <row r="88" spans="2:9" s="124" customFormat="1" ht="13.5" customHeight="1">
      <c r="B88" s="128"/>
      <c r="C88" s="134"/>
      <c r="D88" s="134"/>
      <c r="E88" s="135"/>
      <c r="F88" s="182"/>
      <c r="G88" s="182"/>
      <c r="H88" s="182"/>
      <c r="I88" s="135"/>
    </row>
    <row r="89" spans="2:9" s="124" customFormat="1" ht="13.5" customHeight="1">
      <c r="B89" s="128"/>
      <c r="C89" s="134"/>
      <c r="D89" s="134"/>
      <c r="E89" s="135"/>
      <c r="F89" s="182"/>
      <c r="G89" s="182"/>
      <c r="H89" s="182"/>
      <c r="I89" s="135"/>
    </row>
    <row r="90" spans="2:9" s="124" customFormat="1" ht="13.5" customHeight="1">
      <c r="B90" s="128"/>
      <c r="C90" s="134"/>
      <c r="D90" s="134"/>
      <c r="E90" s="135"/>
      <c r="F90" s="182"/>
      <c r="G90" s="182"/>
      <c r="H90" s="182"/>
      <c r="I90" s="135"/>
    </row>
    <row r="91" spans="2:9" s="124" customFormat="1" ht="13.5" customHeight="1">
      <c r="B91" s="128"/>
      <c r="C91" s="134"/>
      <c r="D91" s="134"/>
      <c r="E91" s="135"/>
      <c r="F91" s="182"/>
      <c r="G91" s="182"/>
      <c r="H91" s="182"/>
      <c r="I91" s="135"/>
    </row>
    <row r="92" spans="2:9" s="124" customFormat="1" ht="13.5" customHeight="1">
      <c r="B92" s="128"/>
      <c r="C92" s="134"/>
      <c r="D92" s="134"/>
      <c r="E92" s="135"/>
      <c r="F92" s="182"/>
      <c r="G92" s="182"/>
      <c r="H92" s="182"/>
      <c r="I92" s="135"/>
    </row>
    <row r="93" spans="2:9" s="124" customFormat="1" ht="13.5" customHeight="1">
      <c r="B93" s="128"/>
      <c r="C93" s="134"/>
      <c r="D93" s="134"/>
      <c r="E93" s="135"/>
      <c r="F93" s="182"/>
      <c r="G93" s="182"/>
      <c r="H93" s="182"/>
      <c r="I93" s="135"/>
    </row>
    <row r="94" spans="2:9" s="124" customFormat="1" ht="13.5" customHeight="1">
      <c r="B94" s="128"/>
      <c r="C94" s="134"/>
      <c r="D94" s="134"/>
      <c r="E94" s="135"/>
      <c r="F94" s="182"/>
      <c r="G94" s="182"/>
      <c r="H94" s="182"/>
      <c r="I94" s="135"/>
    </row>
    <row r="95" spans="2:9" s="124" customFormat="1" ht="13.5" customHeight="1">
      <c r="B95" s="128"/>
      <c r="C95" s="134"/>
      <c r="D95" s="134"/>
      <c r="E95" s="135"/>
      <c r="F95" s="182"/>
      <c r="G95" s="182"/>
      <c r="H95" s="182"/>
      <c r="I95" s="135"/>
    </row>
    <row r="96" spans="2:9" s="124" customFormat="1" ht="13.5" customHeight="1">
      <c r="B96" s="128"/>
      <c r="C96" s="134"/>
      <c r="D96" s="134"/>
      <c r="E96" s="135"/>
      <c r="F96" s="182"/>
      <c r="G96" s="182"/>
      <c r="H96" s="182"/>
      <c r="I96" s="135"/>
    </row>
    <row r="97" spans="2:9" s="124" customFormat="1" ht="13.5" customHeight="1">
      <c r="B97" s="128"/>
      <c r="C97" s="134"/>
      <c r="D97" s="134"/>
      <c r="E97" s="135"/>
      <c r="F97" s="182"/>
      <c r="G97" s="182"/>
      <c r="H97" s="182"/>
      <c r="I97" s="135"/>
    </row>
    <row r="98" spans="2:9" s="124" customFormat="1" ht="13.5" customHeight="1">
      <c r="B98" s="128"/>
      <c r="C98" s="134"/>
      <c r="D98" s="134"/>
      <c r="E98" s="135"/>
      <c r="F98" s="182"/>
      <c r="G98" s="182"/>
      <c r="H98" s="182"/>
      <c r="I98" s="135"/>
    </row>
    <row r="99" spans="2:9" s="124" customFormat="1" ht="13.5" customHeight="1">
      <c r="B99" s="128"/>
      <c r="C99" s="134"/>
      <c r="D99" s="134"/>
      <c r="E99" s="135"/>
      <c r="F99" s="182"/>
      <c r="G99" s="182"/>
      <c r="H99" s="182"/>
      <c r="I99" s="135"/>
    </row>
    <row r="100" spans="2:9" s="124" customFormat="1" ht="13.5" customHeight="1">
      <c r="B100" s="128"/>
      <c r="C100" s="134"/>
      <c r="D100" s="134"/>
      <c r="E100" s="135"/>
      <c r="F100" s="182"/>
      <c r="G100" s="182"/>
      <c r="H100" s="182"/>
      <c r="I100" s="135"/>
    </row>
    <row r="101" spans="2:9" s="124" customFormat="1" ht="13.5" customHeight="1">
      <c r="B101" s="128"/>
      <c r="C101" s="134"/>
      <c r="D101" s="134"/>
      <c r="E101" s="135"/>
      <c r="F101" s="182"/>
      <c r="G101" s="182"/>
      <c r="H101" s="182"/>
      <c r="I101" s="135"/>
    </row>
    <row r="102" spans="2:9" s="124" customFormat="1" ht="13.5" customHeight="1">
      <c r="B102" s="128"/>
      <c r="C102" s="134"/>
      <c r="D102" s="134"/>
      <c r="E102" s="135"/>
      <c r="F102" s="182"/>
      <c r="G102" s="182"/>
      <c r="H102" s="182"/>
      <c r="I102" s="135"/>
    </row>
    <row r="103" spans="2:9" s="124" customFormat="1" ht="13.5" customHeight="1">
      <c r="B103" s="128"/>
      <c r="C103" s="134"/>
      <c r="D103" s="134"/>
      <c r="E103" s="135"/>
      <c r="F103" s="182"/>
      <c r="G103" s="182"/>
      <c r="H103" s="182"/>
      <c r="I103" s="135"/>
    </row>
    <row r="104" spans="2:9" s="124" customFormat="1" ht="13.5" customHeight="1">
      <c r="B104" s="128"/>
      <c r="C104" s="134"/>
      <c r="D104" s="134"/>
      <c r="E104" s="135"/>
      <c r="F104" s="182"/>
      <c r="G104" s="182"/>
      <c r="H104" s="182"/>
      <c r="I104" s="135"/>
    </row>
    <row r="105" spans="2:9" s="124" customFormat="1" ht="13.5" customHeight="1">
      <c r="B105" s="128"/>
      <c r="C105" s="134"/>
      <c r="D105" s="134"/>
      <c r="E105" s="135"/>
      <c r="F105" s="182"/>
      <c r="G105" s="182"/>
      <c r="H105" s="182"/>
      <c r="I105" s="135"/>
    </row>
    <row r="106" spans="2:9" s="124" customFormat="1" ht="13.5" customHeight="1">
      <c r="B106" s="128"/>
      <c r="C106" s="134"/>
      <c r="D106" s="134"/>
      <c r="E106" s="135"/>
      <c r="F106" s="182"/>
      <c r="G106" s="182"/>
      <c r="H106" s="182"/>
      <c r="I106" s="135"/>
    </row>
    <row r="107" spans="2:9" s="124" customFormat="1" ht="13.5" customHeight="1">
      <c r="B107" s="128"/>
      <c r="C107" s="134"/>
      <c r="D107" s="134"/>
      <c r="E107" s="135"/>
      <c r="F107" s="182"/>
      <c r="G107" s="182"/>
      <c r="H107" s="182"/>
      <c r="I107" s="135"/>
    </row>
    <row r="108" spans="2:9" s="124" customFormat="1" ht="13.5" customHeight="1">
      <c r="B108" s="128"/>
      <c r="C108" s="134"/>
      <c r="D108" s="134"/>
      <c r="E108" s="135"/>
      <c r="F108" s="182"/>
      <c r="G108" s="182"/>
      <c r="H108" s="182"/>
      <c r="I108" s="135"/>
    </row>
    <row r="109" spans="2:9" s="124" customFormat="1" ht="13.5" customHeight="1">
      <c r="B109" s="128"/>
      <c r="C109" s="134"/>
      <c r="D109" s="134"/>
      <c r="E109" s="135"/>
      <c r="F109" s="182"/>
      <c r="G109" s="182"/>
      <c r="H109" s="182"/>
      <c r="I109" s="135"/>
    </row>
    <row r="110" spans="2:9" s="124" customFormat="1" ht="13.5" customHeight="1">
      <c r="B110" s="128"/>
      <c r="C110" s="134"/>
      <c r="D110" s="134"/>
      <c r="E110" s="135"/>
      <c r="F110" s="182"/>
      <c r="G110" s="182"/>
      <c r="H110" s="182"/>
      <c r="I110" s="135"/>
    </row>
    <row r="111" spans="2:9" s="124" customFormat="1" ht="13.5" customHeight="1">
      <c r="B111" s="128"/>
      <c r="C111" s="134"/>
      <c r="D111" s="134"/>
      <c r="E111" s="135"/>
      <c r="F111" s="182"/>
      <c r="G111" s="182"/>
      <c r="H111" s="182"/>
      <c r="I111" s="135"/>
    </row>
    <row r="112" spans="2:9" s="124" customFormat="1" ht="13.5" customHeight="1">
      <c r="B112" s="128"/>
      <c r="C112" s="134"/>
      <c r="D112" s="134"/>
      <c r="E112" s="135"/>
      <c r="F112" s="182"/>
      <c r="G112" s="182"/>
      <c r="H112" s="182"/>
      <c r="I112" s="135"/>
    </row>
    <row r="113" spans="2:9" s="124" customFormat="1" ht="13.5" customHeight="1">
      <c r="B113" s="128"/>
      <c r="C113" s="134"/>
      <c r="D113" s="134"/>
      <c r="E113" s="135"/>
      <c r="F113" s="182"/>
      <c r="G113" s="182"/>
      <c r="H113" s="182"/>
      <c r="I113" s="135"/>
    </row>
    <row r="114" spans="2:9" s="124" customFormat="1" ht="13.5" customHeight="1">
      <c r="B114" s="128"/>
      <c r="C114" s="134"/>
      <c r="D114" s="134"/>
      <c r="E114" s="135"/>
      <c r="F114" s="182"/>
      <c r="G114" s="182"/>
      <c r="H114" s="182"/>
      <c r="I114" s="135"/>
    </row>
    <row r="115" spans="2:9" s="124" customFormat="1" ht="13.5" customHeight="1">
      <c r="B115" s="128"/>
      <c r="C115" s="134"/>
      <c r="D115" s="134"/>
      <c r="E115" s="135"/>
      <c r="F115" s="182"/>
      <c r="G115" s="182"/>
      <c r="H115" s="182"/>
      <c r="I115" s="135"/>
    </row>
    <row r="116" spans="2:9" s="124" customFormat="1" ht="13.5" customHeight="1">
      <c r="B116" s="128"/>
      <c r="C116" s="134"/>
      <c r="D116" s="134"/>
      <c r="E116" s="135"/>
      <c r="F116" s="182"/>
      <c r="G116" s="182"/>
      <c r="H116" s="182"/>
      <c r="I116" s="135"/>
    </row>
    <row r="117" spans="2:9" s="124" customFormat="1" ht="13.5" customHeight="1">
      <c r="B117" s="128"/>
      <c r="C117" s="134"/>
      <c r="D117" s="134"/>
      <c r="E117" s="135"/>
      <c r="F117" s="182"/>
      <c r="G117" s="182"/>
      <c r="H117" s="182"/>
      <c r="I117" s="135"/>
    </row>
    <row r="118" spans="2:9" s="124" customFormat="1" ht="13.5" customHeight="1">
      <c r="B118" s="128"/>
      <c r="C118" s="134"/>
      <c r="D118" s="134"/>
      <c r="E118" s="135"/>
      <c r="F118" s="182"/>
      <c r="G118" s="182"/>
      <c r="H118" s="182"/>
      <c r="I118" s="135"/>
    </row>
    <row r="119" spans="2:9" s="124" customFormat="1" ht="13.5" customHeight="1">
      <c r="B119" s="128"/>
      <c r="C119" s="134"/>
      <c r="D119" s="134"/>
      <c r="E119" s="135"/>
      <c r="F119" s="182"/>
      <c r="G119" s="182"/>
      <c r="H119" s="182"/>
      <c r="I119" s="135"/>
    </row>
    <row r="120" spans="2:9" s="124" customFormat="1" ht="13.5" customHeight="1">
      <c r="B120" s="128"/>
      <c r="C120" s="134"/>
      <c r="D120" s="134"/>
      <c r="E120" s="135"/>
      <c r="F120" s="182"/>
      <c r="G120" s="182"/>
      <c r="H120" s="182"/>
      <c r="I120" s="135"/>
    </row>
    <row r="121" spans="2:9" s="124" customFormat="1" ht="13.5" customHeight="1">
      <c r="B121" s="128"/>
      <c r="C121" s="134"/>
      <c r="D121" s="134"/>
      <c r="E121" s="135"/>
      <c r="F121" s="182"/>
      <c r="G121" s="182"/>
      <c r="H121" s="182"/>
      <c r="I121" s="135"/>
    </row>
    <row r="122" spans="2:9" s="124" customFormat="1" ht="13.5" customHeight="1">
      <c r="B122" s="128"/>
      <c r="C122" s="134"/>
      <c r="D122" s="134"/>
      <c r="E122" s="135"/>
      <c r="F122" s="182"/>
      <c r="G122" s="182"/>
      <c r="H122" s="182"/>
      <c r="I122" s="135"/>
    </row>
    <row r="123" spans="2:9" s="124" customFormat="1" ht="13.5" customHeight="1">
      <c r="B123" s="128"/>
      <c r="C123" s="134"/>
      <c r="D123" s="134"/>
      <c r="E123" s="135"/>
      <c r="F123" s="182"/>
      <c r="G123" s="182"/>
      <c r="H123" s="182"/>
      <c r="I123" s="135"/>
    </row>
    <row r="124" spans="2:9" s="124" customFormat="1" ht="13.5" customHeight="1">
      <c r="B124" s="128"/>
      <c r="C124" s="134"/>
      <c r="D124" s="134"/>
      <c r="E124" s="135"/>
      <c r="F124" s="182"/>
      <c r="G124" s="182"/>
      <c r="H124" s="182"/>
      <c r="I124" s="135"/>
    </row>
    <row r="125" spans="2:9" s="124" customFormat="1" ht="13.5" customHeight="1">
      <c r="B125" s="128"/>
      <c r="C125" s="134"/>
      <c r="D125" s="134"/>
      <c r="E125" s="135"/>
      <c r="F125" s="182"/>
      <c r="G125" s="182"/>
      <c r="H125" s="182"/>
      <c r="I125" s="135"/>
    </row>
    <row r="126" spans="2:9" s="124" customFormat="1" ht="13.5" customHeight="1">
      <c r="B126" s="128"/>
      <c r="C126" s="134"/>
      <c r="D126" s="134"/>
      <c r="E126" s="135"/>
      <c r="F126" s="182"/>
      <c r="G126" s="182"/>
      <c r="H126" s="182"/>
      <c r="I126" s="135"/>
    </row>
    <row r="127" spans="2:9" s="124" customFormat="1" ht="13.5" customHeight="1">
      <c r="B127" s="128"/>
      <c r="C127" s="134"/>
      <c r="D127" s="134"/>
      <c r="E127" s="135"/>
      <c r="F127" s="182"/>
      <c r="G127" s="182"/>
      <c r="H127" s="182"/>
      <c r="I127" s="135"/>
    </row>
    <row r="128" spans="2:9" s="124" customFormat="1" ht="13.5" customHeight="1">
      <c r="B128" s="128"/>
      <c r="C128" s="134"/>
      <c r="D128" s="134"/>
      <c r="E128" s="135"/>
      <c r="F128" s="182"/>
      <c r="G128" s="182"/>
      <c r="H128" s="182"/>
      <c r="I128" s="135"/>
    </row>
    <row r="129" spans="2:9" s="124" customFormat="1" ht="13.5" customHeight="1">
      <c r="B129" s="128"/>
      <c r="C129" s="134"/>
      <c r="D129" s="134"/>
      <c r="E129" s="135"/>
      <c r="F129" s="182"/>
      <c r="G129" s="182"/>
      <c r="H129" s="182"/>
      <c r="I129" s="135"/>
    </row>
    <row r="130" spans="2:9" s="124" customFormat="1" ht="13.5" customHeight="1">
      <c r="B130" s="128"/>
      <c r="C130" s="134"/>
      <c r="D130" s="134"/>
      <c r="E130" s="135"/>
      <c r="F130" s="182"/>
      <c r="G130" s="182"/>
      <c r="H130" s="182"/>
      <c r="I130" s="135"/>
    </row>
    <row r="131" spans="2:9" s="124" customFormat="1" ht="13.5" customHeight="1">
      <c r="B131" s="128"/>
      <c r="C131" s="134"/>
      <c r="D131" s="134"/>
      <c r="E131" s="135"/>
      <c r="F131" s="182"/>
      <c r="G131" s="182"/>
      <c r="H131" s="182"/>
      <c r="I131" s="135"/>
    </row>
    <row r="132" spans="2:9" s="124" customFormat="1" ht="13.5" customHeight="1">
      <c r="B132" s="128"/>
      <c r="C132" s="134"/>
      <c r="D132" s="134"/>
      <c r="E132" s="135"/>
      <c r="F132" s="182"/>
      <c r="G132" s="182"/>
      <c r="H132" s="182"/>
      <c r="I132" s="135"/>
    </row>
    <row r="133" spans="2:9" s="124" customFormat="1" ht="13.5" customHeight="1">
      <c r="B133" s="128"/>
      <c r="C133" s="134"/>
      <c r="D133" s="134"/>
      <c r="E133" s="135"/>
      <c r="F133" s="182"/>
      <c r="G133" s="182"/>
      <c r="H133" s="182"/>
      <c r="I133" s="135"/>
    </row>
    <row r="134" spans="2:9" s="124" customFormat="1" ht="13.5" customHeight="1">
      <c r="B134" s="128"/>
      <c r="C134" s="134"/>
      <c r="D134" s="134"/>
      <c r="E134" s="135"/>
      <c r="F134" s="182"/>
      <c r="G134" s="182"/>
      <c r="H134" s="182"/>
      <c r="I134" s="135"/>
    </row>
    <row r="135" spans="2:9" s="124" customFormat="1" ht="13.5" customHeight="1">
      <c r="B135" s="128"/>
      <c r="C135" s="134"/>
      <c r="D135" s="134"/>
      <c r="E135" s="135"/>
      <c r="F135" s="182"/>
      <c r="G135" s="182"/>
      <c r="H135" s="182"/>
      <c r="I135" s="135"/>
    </row>
    <row r="136" spans="2:9" s="124" customFormat="1" ht="13.5" customHeight="1">
      <c r="B136" s="128"/>
      <c r="C136" s="134"/>
      <c r="D136" s="134"/>
      <c r="E136" s="135"/>
      <c r="F136" s="182"/>
      <c r="G136" s="182"/>
      <c r="H136" s="182"/>
      <c r="I136" s="135"/>
    </row>
    <row r="137" spans="2:9" s="124" customFormat="1" ht="13.5" customHeight="1">
      <c r="B137" s="128"/>
      <c r="C137" s="134"/>
      <c r="D137" s="134"/>
      <c r="E137" s="135"/>
      <c r="F137" s="182"/>
      <c r="G137" s="182"/>
      <c r="H137" s="182"/>
      <c r="I137" s="135"/>
    </row>
    <row r="138" spans="2:9" s="124" customFormat="1" ht="13.5" customHeight="1">
      <c r="B138" s="128"/>
      <c r="C138" s="134"/>
      <c r="D138" s="134"/>
      <c r="E138" s="135"/>
      <c r="F138" s="182"/>
      <c r="G138" s="182"/>
      <c r="H138" s="182"/>
      <c r="I138" s="135"/>
    </row>
    <row r="139" spans="2:9" s="124" customFormat="1" ht="13.5" customHeight="1">
      <c r="B139" s="128"/>
      <c r="C139" s="134"/>
      <c r="D139" s="134"/>
      <c r="E139" s="135"/>
      <c r="F139" s="182"/>
      <c r="G139" s="182"/>
      <c r="H139" s="182"/>
      <c r="I139" s="135"/>
    </row>
    <row r="140" spans="2:9" s="124" customFormat="1" ht="13.5" customHeight="1">
      <c r="B140" s="128"/>
      <c r="C140" s="134"/>
      <c r="D140" s="134"/>
      <c r="E140" s="135"/>
      <c r="F140" s="182"/>
      <c r="G140" s="182"/>
      <c r="H140" s="182"/>
      <c r="I140" s="135"/>
    </row>
    <row r="141" spans="2:9" s="124" customFormat="1" ht="13.5" customHeight="1">
      <c r="B141" s="128"/>
      <c r="C141" s="134"/>
      <c r="D141" s="134"/>
      <c r="E141" s="135"/>
      <c r="F141" s="182"/>
      <c r="G141" s="182"/>
      <c r="H141" s="182"/>
      <c r="I141" s="135"/>
    </row>
    <row r="142" spans="2:9" s="124" customFormat="1" ht="13.5" customHeight="1">
      <c r="B142" s="128"/>
      <c r="C142" s="134"/>
      <c r="D142" s="134"/>
      <c r="E142" s="135"/>
      <c r="F142" s="182"/>
      <c r="G142" s="182"/>
      <c r="H142" s="182"/>
      <c r="I142" s="135"/>
    </row>
    <row r="143" spans="2:9" s="124" customFormat="1" ht="13.5" customHeight="1">
      <c r="B143" s="128"/>
      <c r="C143" s="134"/>
      <c r="D143" s="134"/>
      <c r="E143" s="135"/>
      <c r="F143" s="182"/>
      <c r="G143" s="182"/>
      <c r="H143" s="182"/>
      <c r="I143" s="135"/>
    </row>
    <row r="144" spans="2:9" s="124" customFormat="1" ht="13.5" customHeight="1">
      <c r="B144" s="128"/>
      <c r="C144" s="134"/>
      <c r="D144" s="134"/>
      <c r="E144" s="135"/>
      <c r="F144" s="182"/>
      <c r="G144" s="182"/>
      <c r="H144" s="182"/>
      <c r="I144" s="135"/>
    </row>
    <row r="145" spans="2:9" s="124" customFormat="1" ht="13.5" customHeight="1">
      <c r="B145" s="128"/>
      <c r="C145" s="134"/>
      <c r="D145" s="134"/>
      <c r="E145" s="135"/>
      <c r="F145" s="182"/>
      <c r="G145" s="182"/>
      <c r="H145" s="182"/>
      <c r="I145" s="135"/>
    </row>
    <row r="146" spans="2:9" s="124" customFormat="1" ht="13.5" customHeight="1">
      <c r="B146" s="128"/>
      <c r="C146" s="134"/>
      <c r="D146" s="134"/>
      <c r="E146" s="135"/>
      <c r="F146" s="182"/>
      <c r="G146" s="182"/>
      <c r="H146" s="182"/>
      <c r="I146" s="135"/>
    </row>
    <row r="147" spans="2:9" s="124" customFormat="1" ht="13.5" customHeight="1">
      <c r="B147" s="128"/>
      <c r="C147" s="134"/>
      <c r="D147" s="134"/>
      <c r="E147" s="135"/>
      <c r="F147" s="182"/>
      <c r="G147" s="182"/>
      <c r="H147" s="182"/>
      <c r="I147" s="135"/>
    </row>
    <row r="148" spans="2:9" s="124" customFormat="1" ht="13.5" customHeight="1">
      <c r="B148" s="128"/>
      <c r="C148" s="134"/>
      <c r="D148" s="134"/>
      <c r="E148" s="135"/>
      <c r="F148" s="182"/>
      <c r="G148" s="182"/>
      <c r="H148" s="182"/>
      <c r="I148" s="135"/>
    </row>
    <row r="149" spans="2:9" s="124" customFormat="1" ht="13.5" customHeight="1">
      <c r="B149" s="128"/>
      <c r="C149" s="134"/>
      <c r="D149" s="134"/>
      <c r="E149" s="135"/>
      <c r="F149" s="182"/>
      <c r="G149" s="182"/>
      <c r="H149" s="182"/>
      <c r="I149" s="135"/>
    </row>
    <row r="150" spans="2:9" s="124" customFormat="1" ht="13.5" customHeight="1">
      <c r="B150" s="128"/>
      <c r="C150" s="134"/>
      <c r="D150" s="134"/>
      <c r="E150" s="135"/>
      <c r="F150" s="182"/>
      <c r="G150" s="182"/>
      <c r="H150" s="182"/>
      <c r="I150" s="135"/>
    </row>
    <row r="151" spans="2:9" s="124" customFormat="1" ht="13.5" customHeight="1">
      <c r="B151" s="128"/>
      <c r="C151" s="134"/>
      <c r="D151" s="134"/>
      <c r="E151" s="135"/>
      <c r="F151" s="182"/>
      <c r="G151" s="182"/>
      <c r="H151" s="182"/>
      <c r="I151" s="135"/>
    </row>
    <row r="152" spans="2:9" s="124" customFormat="1" ht="13.5" customHeight="1">
      <c r="B152" s="128"/>
      <c r="C152" s="134"/>
      <c r="D152" s="134"/>
      <c r="E152" s="135"/>
      <c r="F152" s="182"/>
      <c r="G152" s="182"/>
      <c r="H152" s="182"/>
      <c r="I152" s="135"/>
    </row>
    <row r="153" spans="2:9" s="124" customFormat="1" ht="13.5" customHeight="1">
      <c r="B153" s="128"/>
      <c r="C153" s="134"/>
      <c r="D153" s="134"/>
      <c r="E153" s="135"/>
      <c r="F153" s="182"/>
      <c r="G153" s="182"/>
      <c r="H153" s="182"/>
      <c r="I153" s="135"/>
    </row>
    <row r="154" spans="2:9" s="124" customFormat="1" ht="13.5" customHeight="1">
      <c r="B154" s="128"/>
      <c r="C154" s="134"/>
      <c r="D154" s="134"/>
      <c r="E154" s="135"/>
      <c r="F154" s="182"/>
      <c r="G154" s="182"/>
      <c r="H154" s="182"/>
      <c r="I154" s="135"/>
    </row>
    <row r="155" spans="2:9" s="124" customFormat="1" ht="13.5" customHeight="1">
      <c r="B155" s="128"/>
      <c r="C155" s="134"/>
      <c r="D155" s="134"/>
      <c r="E155" s="135"/>
      <c r="F155" s="182"/>
      <c r="G155" s="182"/>
      <c r="H155" s="182"/>
      <c r="I155" s="135"/>
    </row>
    <row r="156" spans="2:9" s="124" customFormat="1" ht="13.5" customHeight="1">
      <c r="B156" s="128"/>
      <c r="C156" s="134"/>
      <c r="D156" s="134"/>
      <c r="E156" s="135"/>
      <c r="F156" s="182"/>
      <c r="G156" s="182"/>
      <c r="H156" s="182"/>
      <c r="I156" s="135"/>
    </row>
    <row r="157" spans="2:9" s="124" customFormat="1" ht="13.5" customHeight="1">
      <c r="B157" s="128"/>
      <c r="C157" s="134"/>
      <c r="D157" s="134"/>
      <c r="E157" s="135"/>
      <c r="F157" s="182"/>
      <c r="G157" s="182"/>
      <c r="H157" s="182"/>
      <c r="I157" s="135"/>
    </row>
    <row r="158" spans="2:9" s="124" customFormat="1" ht="13.5" customHeight="1">
      <c r="B158" s="128"/>
      <c r="C158" s="134"/>
      <c r="D158" s="134"/>
      <c r="E158" s="135"/>
      <c r="F158" s="182"/>
      <c r="G158" s="182"/>
      <c r="H158" s="182"/>
      <c r="I158" s="135"/>
    </row>
    <row r="159" spans="2:9" s="124" customFormat="1" ht="13.5" customHeight="1">
      <c r="B159" s="128"/>
      <c r="C159" s="134"/>
      <c r="D159" s="134"/>
      <c r="E159" s="135"/>
      <c r="F159" s="182"/>
      <c r="G159" s="182"/>
      <c r="H159" s="182"/>
      <c r="I159" s="135"/>
    </row>
    <row r="160" spans="2:9" s="124" customFormat="1" ht="13.5" customHeight="1">
      <c r="B160" s="128"/>
      <c r="C160" s="134"/>
      <c r="D160" s="134"/>
      <c r="E160" s="135"/>
      <c r="F160" s="182"/>
      <c r="G160" s="182"/>
      <c r="H160" s="182"/>
      <c r="I160" s="135"/>
    </row>
    <row r="161" spans="2:9" s="124" customFormat="1" ht="13.5" customHeight="1">
      <c r="B161" s="128"/>
      <c r="C161" s="134"/>
      <c r="D161" s="134"/>
      <c r="E161" s="135"/>
      <c r="F161" s="182"/>
      <c r="G161" s="182"/>
      <c r="H161" s="182"/>
      <c r="I161" s="135"/>
    </row>
    <row r="162" spans="2:9" s="124" customFormat="1" ht="13.5" customHeight="1">
      <c r="B162" s="128"/>
      <c r="C162" s="134"/>
      <c r="D162" s="134"/>
      <c r="E162" s="135"/>
      <c r="F162" s="182"/>
      <c r="G162" s="182"/>
      <c r="H162" s="182"/>
      <c r="I162" s="135"/>
    </row>
    <row r="163" spans="2:9" s="124" customFormat="1" ht="13.5" customHeight="1">
      <c r="B163" s="128"/>
      <c r="C163" s="134"/>
      <c r="D163" s="134"/>
      <c r="E163" s="135"/>
      <c r="F163" s="182"/>
      <c r="G163" s="182"/>
      <c r="H163" s="182"/>
      <c r="I163" s="135"/>
    </row>
    <row r="164" spans="2:9" s="124" customFormat="1" ht="13.5" customHeight="1">
      <c r="B164" s="128"/>
      <c r="C164" s="134"/>
      <c r="D164" s="134"/>
      <c r="E164" s="135"/>
      <c r="F164" s="182"/>
      <c r="G164" s="182"/>
      <c r="H164" s="182"/>
      <c r="I164" s="135"/>
    </row>
    <row r="165" spans="2:9" s="124" customFormat="1" ht="13.5" customHeight="1">
      <c r="B165" s="128"/>
      <c r="C165" s="134"/>
      <c r="D165" s="134"/>
      <c r="E165" s="135"/>
      <c r="F165" s="182"/>
      <c r="G165" s="182"/>
      <c r="H165" s="182"/>
      <c r="I165" s="135"/>
    </row>
    <row r="166" spans="2:9" s="124" customFormat="1" ht="13.5" customHeight="1">
      <c r="B166" s="128"/>
      <c r="C166" s="134"/>
      <c r="D166" s="134"/>
      <c r="E166" s="135"/>
      <c r="F166" s="182"/>
      <c r="G166" s="182"/>
      <c r="H166" s="182"/>
      <c r="I166" s="135"/>
    </row>
    <row r="167" spans="2:9" s="124" customFormat="1" ht="13.5" customHeight="1">
      <c r="B167" s="128"/>
      <c r="C167" s="134"/>
      <c r="D167" s="134"/>
      <c r="E167" s="135"/>
      <c r="F167" s="182"/>
      <c r="G167" s="182"/>
      <c r="H167" s="182"/>
      <c r="I167" s="135"/>
    </row>
    <row r="168" spans="2:9" s="124" customFormat="1" ht="13.5" customHeight="1">
      <c r="B168" s="128"/>
      <c r="C168" s="134"/>
      <c r="D168" s="134"/>
      <c r="E168" s="135"/>
      <c r="F168" s="182"/>
      <c r="G168" s="182"/>
      <c r="H168" s="182"/>
      <c r="I168" s="135"/>
    </row>
    <row r="169" spans="2:9" s="124" customFormat="1" ht="13.5" customHeight="1">
      <c r="B169" s="128"/>
      <c r="C169" s="134"/>
      <c r="D169" s="134"/>
      <c r="E169" s="135"/>
      <c r="F169" s="182"/>
      <c r="G169" s="182"/>
      <c r="H169" s="182"/>
      <c r="I169" s="135"/>
    </row>
    <row r="170" spans="2:9" s="124" customFormat="1" ht="13.5" customHeight="1">
      <c r="B170" s="128"/>
      <c r="C170" s="134"/>
      <c r="D170" s="134"/>
      <c r="E170" s="135"/>
      <c r="F170" s="182"/>
      <c r="G170" s="182"/>
      <c r="H170" s="182"/>
      <c r="I170" s="135"/>
    </row>
    <row r="171" spans="2:9" s="124" customFormat="1" ht="13.5" customHeight="1">
      <c r="B171" s="128"/>
      <c r="C171" s="134"/>
      <c r="D171" s="134"/>
      <c r="E171" s="135"/>
      <c r="F171" s="182"/>
      <c r="G171" s="182"/>
      <c r="H171" s="182"/>
      <c r="I171" s="135"/>
    </row>
    <row r="172" spans="2:9" s="124" customFormat="1" ht="13.5" customHeight="1">
      <c r="B172" s="128"/>
      <c r="C172" s="134"/>
      <c r="D172" s="134"/>
      <c r="E172" s="135"/>
      <c r="F172" s="182"/>
      <c r="G172" s="182"/>
      <c r="H172" s="182"/>
      <c r="I172" s="135"/>
    </row>
    <row r="173" spans="2:9" s="124" customFormat="1" ht="13.5" customHeight="1">
      <c r="B173" s="128"/>
      <c r="C173" s="134"/>
      <c r="D173" s="134"/>
      <c r="E173" s="135"/>
      <c r="F173" s="182"/>
      <c r="G173" s="182"/>
      <c r="H173" s="182"/>
      <c r="I173" s="135"/>
    </row>
    <row r="174" spans="2:9" s="124" customFormat="1" ht="13.5" customHeight="1">
      <c r="B174" s="128"/>
      <c r="C174" s="134"/>
      <c r="D174" s="134"/>
      <c r="E174" s="135"/>
      <c r="F174" s="182"/>
      <c r="G174" s="182"/>
      <c r="H174" s="182"/>
      <c r="I174" s="135"/>
    </row>
    <row r="175" spans="2:9" s="124" customFormat="1" ht="13.5" customHeight="1">
      <c r="B175" s="128"/>
      <c r="C175" s="134"/>
      <c r="D175" s="134"/>
      <c r="E175" s="135"/>
      <c r="F175" s="182"/>
      <c r="G175" s="182"/>
      <c r="H175" s="182"/>
      <c r="I175" s="135"/>
    </row>
    <row r="176" spans="2:9" s="124" customFormat="1" ht="13.5" customHeight="1">
      <c r="B176" s="128"/>
      <c r="C176" s="134"/>
      <c r="D176" s="134"/>
      <c r="E176" s="135"/>
      <c r="F176" s="182"/>
      <c r="G176" s="182"/>
      <c r="H176" s="182"/>
      <c r="I176" s="135"/>
    </row>
    <row r="177" spans="2:9" s="124" customFormat="1" ht="13.5" customHeight="1">
      <c r="B177" s="128"/>
      <c r="C177" s="134"/>
      <c r="D177" s="134"/>
      <c r="E177" s="135"/>
      <c r="F177" s="182"/>
      <c r="G177" s="182"/>
      <c r="H177" s="182"/>
      <c r="I177" s="135"/>
    </row>
    <row r="178" spans="2:9" s="124" customFormat="1" ht="13.5" customHeight="1">
      <c r="B178" s="128"/>
      <c r="C178" s="134"/>
      <c r="D178" s="134"/>
      <c r="E178" s="135"/>
      <c r="F178" s="182"/>
      <c r="G178" s="182"/>
      <c r="H178" s="182"/>
      <c r="I178" s="135"/>
    </row>
    <row r="179" spans="2:9" s="124" customFormat="1" ht="13.5" customHeight="1">
      <c r="B179" s="128"/>
      <c r="C179" s="134"/>
      <c r="D179" s="134"/>
      <c r="E179" s="135"/>
      <c r="F179" s="182"/>
      <c r="G179" s="182"/>
      <c r="H179" s="182"/>
      <c r="I179" s="135"/>
    </row>
    <row r="180" spans="2:9" s="124" customFormat="1" ht="13.5" customHeight="1">
      <c r="B180" s="128"/>
      <c r="C180" s="134"/>
      <c r="D180" s="134"/>
      <c r="E180" s="135"/>
      <c r="F180" s="182"/>
      <c r="G180" s="182"/>
      <c r="H180" s="182"/>
      <c r="I180" s="135"/>
    </row>
    <row r="181" spans="2:9" s="124" customFormat="1" ht="13.5" customHeight="1">
      <c r="B181" s="128"/>
      <c r="C181" s="134"/>
      <c r="D181" s="134"/>
      <c r="E181" s="135"/>
      <c r="F181" s="182"/>
      <c r="G181" s="182"/>
      <c r="H181" s="182"/>
      <c r="I181" s="135"/>
    </row>
    <row r="182" spans="2:9" s="124" customFormat="1" ht="13.5" customHeight="1">
      <c r="B182" s="128"/>
      <c r="C182" s="134"/>
      <c r="D182" s="134"/>
      <c r="E182" s="135"/>
      <c r="F182" s="182"/>
      <c r="G182" s="182"/>
      <c r="H182" s="182"/>
      <c r="I182" s="135"/>
    </row>
    <row r="183" spans="2:9" s="124" customFormat="1" ht="13.5" customHeight="1">
      <c r="B183" s="128"/>
      <c r="C183" s="134"/>
      <c r="D183" s="134"/>
      <c r="E183" s="135"/>
      <c r="F183" s="182"/>
      <c r="G183" s="182"/>
      <c r="H183" s="182"/>
      <c r="I183" s="135"/>
    </row>
    <row r="184" spans="2:9" s="124" customFormat="1" ht="13.5" customHeight="1">
      <c r="B184" s="128"/>
      <c r="C184" s="134"/>
      <c r="D184" s="134"/>
      <c r="E184" s="135"/>
      <c r="F184" s="182"/>
      <c r="G184" s="182"/>
      <c r="H184" s="182"/>
      <c r="I184" s="135"/>
    </row>
    <row r="185" spans="2:9" s="124" customFormat="1" ht="13.5" customHeight="1">
      <c r="B185" s="128"/>
      <c r="C185" s="134"/>
      <c r="D185" s="134"/>
      <c r="E185" s="135"/>
      <c r="F185" s="182"/>
      <c r="G185" s="182"/>
      <c r="H185" s="182"/>
      <c r="I185" s="135"/>
    </row>
    <row r="186" spans="2:9" s="124" customFormat="1" ht="13.5" customHeight="1">
      <c r="B186" s="128"/>
      <c r="C186" s="134"/>
      <c r="D186" s="134"/>
      <c r="E186" s="135"/>
      <c r="F186" s="182"/>
      <c r="G186" s="182"/>
      <c r="H186" s="182"/>
      <c r="I186" s="135"/>
    </row>
    <row r="187" spans="2:9" s="124" customFormat="1" ht="13.5" customHeight="1">
      <c r="B187" s="128"/>
      <c r="C187" s="134"/>
      <c r="D187" s="134"/>
      <c r="E187" s="135"/>
      <c r="F187" s="182"/>
      <c r="G187" s="182"/>
      <c r="H187" s="182"/>
      <c r="I187" s="135"/>
    </row>
    <row r="188" spans="2:9" s="124" customFormat="1" ht="13.5" customHeight="1">
      <c r="B188" s="128"/>
      <c r="C188" s="134"/>
      <c r="D188" s="134"/>
      <c r="E188" s="135"/>
      <c r="F188" s="182"/>
      <c r="G188" s="182"/>
      <c r="H188" s="182"/>
      <c r="I188" s="135"/>
    </row>
    <row r="189" spans="2:9" s="124" customFormat="1" ht="14.25">
      <c r="B189" s="128"/>
      <c r="C189" s="134"/>
      <c r="D189" s="134"/>
      <c r="E189" s="135"/>
      <c r="F189" s="182"/>
      <c r="G189" s="182"/>
      <c r="H189" s="182"/>
      <c r="I189" s="135"/>
    </row>
    <row r="190" spans="2:9" s="124" customFormat="1" ht="14.25">
      <c r="B190" s="128"/>
      <c r="C190" s="134"/>
      <c r="D190" s="134"/>
      <c r="E190" s="135"/>
      <c r="F190" s="182"/>
      <c r="G190" s="182"/>
      <c r="H190" s="182"/>
      <c r="I190" s="135"/>
    </row>
    <row r="191" spans="2:9" s="124" customFormat="1" ht="14.25">
      <c r="B191" s="128"/>
      <c r="C191" s="134"/>
      <c r="D191" s="134"/>
      <c r="E191" s="135"/>
      <c r="F191" s="182"/>
      <c r="G191" s="182"/>
      <c r="H191" s="182"/>
      <c r="I191" s="135"/>
    </row>
    <row r="192" spans="2:9" s="124" customFormat="1" ht="14.25">
      <c r="B192" s="128"/>
      <c r="C192" s="134"/>
      <c r="D192" s="134"/>
      <c r="E192" s="135"/>
      <c r="F192" s="182"/>
      <c r="G192" s="182"/>
      <c r="H192" s="182"/>
      <c r="I192" s="135"/>
    </row>
    <row r="193" spans="2:9" s="124" customFormat="1" ht="14.25">
      <c r="B193" s="128"/>
      <c r="C193" s="134"/>
      <c r="D193" s="134"/>
      <c r="E193" s="135"/>
      <c r="F193" s="182"/>
      <c r="G193" s="182"/>
      <c r="H193" s="182"/>
      <c r="I193" s="135"/>
    </row>
    <row r="194" spans="2:9" s="124" customFormat="1" ht="14.25">
      <c r="B194" s="128"/>
      <c r="C194" s="134"/>
      <c r="D194" s="134"/>
      <c r="E194" s="135"/>
      <c r="F194" s="182"/>
      <c r="G194" s="182"/>
      <c r="H194" s="182"/>
      <c r="I194" s="135"/>
    </row>
    <row r="195" spans="2:9" s="124" customFormat="1" ht="14.25">
      <c r="B195" s="128"/>
      <c r="C195" s="134"/>
      <c r="D195" s="134"/>
      <c r="E195" s="135"/>
      <c r="F195" s="182"/>
      <c r="G195" s="182"/>
      <c r="H195" s="182"/>
      <c r="I195" s="135"/>
    </row>
    <row r="196" spans="2:9" s="124" customFormat="1" ht="14.25">
      <c r="B196" s="128"/>
      <c r="C196" s="134"/>
      <c r="D196" s="134"/>
      <c r="E196" s="135"/>
      <c r="F196" s="182"/>
      <c r="G196" s="182"/>
      <c r="H196" s="182"/>
      <c r="I196" s="135"/>
    </row>
    <row r="197" spans="2:9" s="124" customFormat="1" ht="14.25">
      <c r="B197" s="128"/>
      <c r="C197" s="134"/>
      <c r="D197" s="134"/>
      <c r="E197" s="135"/>
      <c r="F197" s="182"/>
      <c r="G197" s="182"/>
      <c r="H197" s="182"/>
      <c r="I197" s="135"/>
    </row>
    <row r="198" spans="2:9" s="124" customFormat="1" ht="14.25">
      <c r="B198" s="128"/>
      <c r="C198" s="134"/>
      <c r="D198" s="134"/>
      <c r="E198" s="135"/>
      <c r="F198" s="182"/>
      <c r="G198" s="182"/>
      <c r="H198" s="182"/>
      <c r="I198" s="135"/>
    </row>
    <row r="199" spans="2:9" s="124" customFormat="1" ht="14.25">
      <c r="B199" s="128"/>
      <c r="C199" s="134"/>
      <c r="D199" s="134"/>
      <c r="E199" s="135"/>
      <c r="F199" s="182"/>
      <c r="G199" s="182"/>
      <c r="H199" s="182"/>
      <c r="I199" s="135"/>
    </row>
    <row r="200" spans="2:9" s="124" customFormat="1" ht="14.25">
      <c r="B200" s="128"/>
      <c r="C200" s="134"/>
      <c r="D200" s="134"/>
      <c r="E200" s="135"/>
      <c r="F200" s="182"/>
      <c r="G200" s="182"/>
      <c r="H200" s="182"/>
      <c r="I200" s="135"/>
    </row>
    <row r="201" spans="2:9" s="124" customFormat="1" ht="14.25">
      <c r="B201" s="128"/>
      <c r="C201" s="134"/>
      <c r="D201" s="134"/>
      <c r="E201" s="135"/>
      <c r="F201" s="182"/>
      <c r="G201" s="182"/>
      <c r="H201" s="182"/>
      <c r="I201" s="135"/>
    </row>
    <row r="202" spans="2:9" s="124" customFormat="1" ht="14.25">
      <c r="B202" s="128"/>
      <c r="C202" s="134"/>
      <c r="D202" s="134"/>
      <c r="E202" s="135"/>
      <c r="F202" s="182"/>
      <c r="G202" s="182"/>
      <c r="H202" s="182"/>
      <c r="I202" s="135"/>
    </row>
    <row r="203" spans="2:9" s="124" customFormat="1" ht="14.25">
      <c r="B203" s="128"/>
      <c r="C203" s="134"/>
      <c r="D203" s="134"/>
      <c r="E203" s="135"/>
      <c r="F203" s="182"/>
      <c r="G203" s="182"/>
      <c r="H203" s="182"/>
      <c r="I203" s="135"/>
    </row>
    <row r="204" spans="2:9" s="124" customFormat="1" ht="14.25">
      <c r="B204" s="128"/>
      <c r="C204" s="134"/>
      <c r="D204" s="134"/>
      <c r="E204" s="135"/>
      <c r="F204" s="182"/>
      <c r="G204" s="182"/>
      <c r="H204" s="182"/>
      <c r="I204" s="135"/>
    </row>
    <row r="205" spans="2:9" s="124" customFormat="1" ht="14.25">
      <c r="B205" s="128"/>
      <c r="C205" s="134"/>
      <c r="D205" s="134"/>
      <c r="E205" s="135"/>
      <c r="F205" s="182"/>
      <c r="G205" s="182"/>
      <c r="H205" s="182"/>
      <c r="I205" s="135"/>
    </row>
    <row r="206" spans="2:9" s="124" customFormat="1" ht="14.25">
      <c r="B206" s="128"/>
      <c r="C206" s="134"/>
      <c r="D206" s="134"/>
      <c r="E206" s="135"/>
      <c r="F206" s="182"/>
      <c r="G206" s="182"/>
      <c r="H206" s="182"/>
      <c r="I206" s="135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2020-01-30T12:35:46Z</cp:lastPrinted>
  <dcterms:created xsi:type="dcterms:W3CDTF">2006-02-06T08:35:47Z</dcterms:created>
  <dcterms:modified xsi:type="dcterms:W3CDTF">2020-01-30T12:35:51Z</dcterms:modified>
  <cp:category/>
  <cp:version/>
  <cp:contentType/>
  <cp:contentStatus/>
</cp:coreProperties>
</file>