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80" windowHeight="3225" tabRatio="591" activeTab="6"/>
  </bookViews>
  <sheets>
    <sheet name="Anexa 01" sheetId="1" r:id="rId1"/>
    <sheet name="Anexa 02" sheetId="2" r:id="rId2"/>
    <sheet name="Anexa 03" sheetId="3" r:id="rId3"/>
    <sheet name="Anexa 04" sheetId="4" r:id="rId4"/>
    <sheet name="Anexa 30" sheetId="5" r:id="rId5"/>
    <sheet name="Anexa 40a" sheetId="6" r:id="rId6"/>
    <sheet name="Anexa 06" sheetId="7" r:id="rId7"/>
    <sheet name="corelatii anexa 6" sheetId="8" r:id="rId8"/>
    <sheet name="CORELATII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7">'corelatii anexa 6'!$A$1:$H$73</definedName>
    <definedName name="_xlnm.Print_Titles" localSheetId="6">'Anexa 06'!$10:$12</definedName>
  </definedNames>
  <calcPr fullCalcOnLoad="1"/>
</workbook>
</file>

<file path=xl/sharedStrings.xml><?xml version="1.0" encoding="utf-8"?>
<sst xmlns="http://schemas.openxmlformats.org/spreadsheetml/2006/main" count="1027" uniqueCount="699">
  <si>
    <t>ALTE CONTURI DE PLATIT</t>
  </si>
  <si>
    <t>Credite comerciale şi avansuri primite</t>
  </si>
  <si>
    <t>eliminat ct.4620209</t>
  </si>
  <si>
    <t xml:space="preserve">        -Instituţii publice, din care (rd.460+461+462): </t>
  </si>
  <si>
    <t>eliminat  ct.4280201</t>
  </si>
  <si>
    <t>Datorii ale fondului de risc (ct.4620109+ct.4620209)</t>
  </si>
  <si>
    <t>Alte obligaţii de plată cf. hotărârilor definitive ale organismelor internaţionale ( amenzi, CE, CEDO, etc.)                                                   Total ( rd.475.1+475.2) (ct.4620109+ct.4620209),  din care:</t>
  </si>
  <si>
    <t>Total (rd.471+472+473+474+475)</t>
  </si>
  <si>
    <t>Provizioane necurente reprezentând titluri de plată emise în baza Legii 247/2005, decizii emise în temeiul Legilor 9/1998 şi 290/2003, precum şi titluri de despăgubire emise de Comisia Naţională pentru compensarea imobilelor ( din soldul ct.1510201)</t>
  </si>
  <si>
    <t>Provizioane curente reprezentând titluri de plată emise în baza Legii 247/2005, decizii emise în temeiul Legilor 9/1998 şi 290/2003, precum şi titluri de despăgubire emise de Comisia Naţională pentru compensarea imobilelor ( din soldul ct.1510101)</t>
  </si>
  <si>
    <t xml:space="preserve"> - lei  -</t>
  </si>
  <si>
    <t>TOTAL</t>
  </si>
  <si>
    <t>din care:</t>
  </si>
  <si>
    <t>aferent sumelor angajate cu prevederi bugetare</t>
  </si>
  <si>
    <t>5=3+4</t>
  </si>
  <si>
    <t>Plăţi restante faţă  de salariaţi (drepturi salariale)                (ct.4210000,ct. 4230000, ct.4260000,ct.4270100,ct.4270300 ct.4280101), din care: (rd.27.1+.28+29+30+31)</t>
  </si>
  <si>
    <t xml:space="preserve">   -sub 30 de zile</t>
  </si>
  <si>
    <t>27.1</t>
  </si>
  <si>
    <t xml:space="preserve">    -din care ct.(4270100+4270300)</t>
  </si>
  <si>
    <t>29.1</t>
  </si>
  <si>
    <t>Plăţi restante faţă  de alte categorii de persoane                          (ct.4220100, ct. 4220200, ct.4240000 , ct.4270200, ct.4270300, ct.4290000, ct.4380000 ), din care: (rd.32.1+33+34+35+36)</t>
  </si>
  <si>
    <t xml:space="preserve">   -sub 30 de zile : </t>
  </si>
  <si>
    <t>32.1</t>
  </si>
  <si>
    <t xml:space="preserve">   -peste 30 de zile :</t>
  </si>
  <si>
    <t xml:space="preserve">   -peste 90 de zile din care:( rd.34.1+34.2+34.3+34.4)</t>
  </si>
  <si>
    <t xml:space="preserve">  - ct.(4220100+4220200+4240000)</t>
  </si>
  <si>
    <t>34.1</t>
  </si>
  <si>
    <t xml:space="preserve">  -ct.(4270200+4270300)</t>
  </si>
  <si>
    <t>34.2</t>
  </si>
  <si>
    <t xml:space="preserve">  - ct.(4290000)</t>
  </si>
  <si>
    <t>34.3</t>
  </si>
  <si>
    <t xml:space="preserve">  -ct.(4380000)</t>
  </si>
  <si>
    <t>34.4</t>
  </si>
  <si>
    <t xml:space="preserve">   -peste 120 zile  </t>
  </si>
  <si>
    <t xml:space="preserve">   -peste 1 an </t>
  </si>
  <si>
    <t>Împrumuturi nerambursate la scadenţă                                (ct.1610100, ct.1640100, ct. 1650100, ct.1670101, ct. 1670102, ct. 1670103,  ct. 1670108, ct. 1670109, ct.1690100, ct.5190101, ct.5190102,  ct.5190104, ct.5190108, ct.5190110, ct.5190180, ct.5190190)       din care: (rd.37.1+38+39+40+41)</t>
  </si>
  <si>
    <t>37.1</t>
  </si>
  <si>
    <t xml:space="preserve">   -peste 30 de zile </t>
  </si>
  <si>
    <t>42.1</t>
  </si>
  <si>
    <t xml:space="preserve">   -peste 30 de zile   </t>
  </si>
  <si>
    <t>47.1</t>
  </si>
  <si>
    <t>47.2</t>
  </si>
  <si>
    <t>47.3</t>
  </si>
  <si>
    <t xml:space="preserve">  -peste 120 zile</t>
  </si>
  <si>
    <t>47.4</t>
  </si>
  <si>
    <t xml:space="preserve">  -peste 1 an</t>
  </si>
  <si>
    <t>47.5</t>
  </si>
  <si>
    <t xml:space="preserve">  *) Se completează cu următoarele coduri:</t>
  </si>
  <si>
    <t>40 - pentru total plăţi restante;</t>
  </si>
  <si>
    <t>41 - pentru plăţi restante din  bugetul de stat;</t>
  </si>
  <si>
    <t>43 - pentru plăţi restante din bugetul asigurărilor sociale de stat;</t>
  </si>
  <si>
    <t>44 - pentru plăţi restante din bugetul asigurărilor pentru somaj;</t>
  </si>
  <si>
    <t>45 - pentru plăţi restante din bugetul Fondului naţional unic de asigurări sociale de sănătate;</t>
  </si>
  <si>
    <t>46 - pentru plăţi restante din credite externe;</t>
  </si>
  <si>
    <t>47 - pentru plăţi restante din credite interne;</t>
  </si>
  <si>
    <t>48-  pentru plăţi restante din fonduri externe nerambursabile;</t>
  </si>
  <si>
    <t>51 - pentru plăţi restante ale instituţiilor publice finanţate integral din venituri proprii;</t>
  </si>
  <si>
    <t xml:space="preserve">53 - pentru plăţi restante ale instituţiilor publice finanţate parţial din venituri proprii </t>
  </si>
  <si>
    <t>54-  pentru plăţi restante ale activităţilor finanţate integral din venituri proprii</t>
  </si>
  <si>
    <t>Anexa 40 a</t>
  </si>
  <si>
    <t xml:space="preserve">   SITUAŢIA  ACTIVELOR ŞI DATORIILOR  FINANCIARE ALE INSTITUŢIILOR PUBLICE </t>
  </si>
  <si>
    <t>cod 17</t>
  </si>
  <si>
    <t xml:space="preserve">  -lei-</t>
  </si>
  <si>
    <t>Nr. rând</t>
  </si>
  <si>
    <t xml:space="preserve">DENUMIREA INDICATORILOR                                                                     </t>
  </si>
  <si>
    <t>Cod   rând</t>
  </si>
  <si>
    <t xml:space="preserve">  ACTIVE FINANCIARE </t>
  </si>
  <si>
    <t>NUMERAR SI DEPOZITE, din care:</t>
  </si>
  <si>
    <t>A1</t>
  </si>
  <si>
    <t xml:space="preserve">Numerar </t>
  </si>
  <si>
    <t>Numerar  în lei în casieria instituţiilor publice,  (ct.5310101)</t>
  </si>
  <si>
    <t>Total (în baze cash)(rd.04+05)</t>
  </si>
  <si>
    <t>Total (în baze accrual) (rd.08+09)</t>
  </si>
  <si>
    <t>scos ct.5550102+ct.5550202</t>
  </si>
  <si>
    <t>Total (în baze cash) (rd.51+54)</t>
  </si>
  <si>
    <t>Total (în baze accrual)( rd.55+56)</t>
  </si>
  <si>
    <t>E</t>
  </si>
  <si>
    <t>E.1</t>
  </si>
  <si>
    <t xml:space="preserve">DENUMIREA INDICATORILOR                                           </t>
  </si>
  <si>
    <t>Nr.        rd.</t>
  </si>
  <si>
    <t>PLĂŢI RESTANTE-TOTAL (rd.07+12+27+32+37+42+47),                          din care:</t>
  </si>
  <si>
    <t xml:space="preserve">    -sub 30 de zile  (rd.7.1+12.1+27.1+32.1+37.1+42.1+47.1)</t>
  </si>
  <si>
    <t xml:space="preserve">   -peste 30 de zile (rd.8+13+28+33+38+43+47.2) </t>
  </si>
  <si>
    <t xml:space="preserve">   -peste 90 de zile (rd.9+14+29+34+39+44+47.3) </t>
  </si>
  <si>
    <t xml:space="preserve">   -peste 120 zile (rd. 10+15+30+35+40+45+47.4)  </t>
  </si>
  <si>
    <t xml:space="preserve">   -peste 1 an ( rd. 11+16+31+36+41+46+47.5)    </t>
  </si>
  <si>
    <t xml:space="preserve">   -sub 30 de zile </t>
  </si>
  <si>
    <t>7.1</t>
  </si>
  <si>
    <t xml:space="preserve">   -peste 30 de zile</t>
  </si>
  <si>
    <t xml:space="preserve">   -peste 90 de zile din care:</t>
  </si>
  <si>
    <t xml:space="preserve">   -(ct.4620101, ct. 4620103, ct. 4620109)</t>
  </si>
  <si>
    <t>9.1</t>
  </si>
  <si>
    <t xml:space="preserve">   -peste 120 zile</t>
  </si>
  <si>
    <t xml:space="preserve">   -peste 1 an</t>
  </si>
  <si>
    <t>Plăţi restante faţă de bugetul general consolidat  (rd.17+rd.18+rd.19+22), din care:</t>
  </si>
  <si>
    <t xml:space="preserve">    -sub 30 de zile ( rd.17.1+18.1+19.1+22.1)</t>
  </si>
  <si>
    <t>12.1</t>
  </si>
  <si>
    <t xml:space="preserve">   -peste 30 de zile ( rd.17.2+18.2+19.2+23) </t>
  </si>
  <si>
    <t xml:space="preserve">   -peste 90 de zile ( rd.17.3+18.3+19.3+24)</t>
  </si>
  <si>
    <t xml:space="preserve">   -peste 120 zile  (rd.17.4+18.4+19.4+25)</t>
  </si>
  <si>
    <t xml:space="preserve">   -peste 1 an   (rd.17.5+18.5+19.5+26)</t>
  </si>
  <si>
    <t>17.1</t>
  </si>
  <si>
    <t xml:space="preserve">   -peste 30 de zile  </t>
  </si>
  <si>
    <t>17.2</t>
  </si>
  <si>
    <t xml:space="preserve">   -peste 90 de zile </t>
  </si>
  <si>
    <t>17.3</t>
  </si>
  <si>
    <t>17.4</t>
  </si>
  <si>
    <t>17.5</t>
  </si>
  <si>
    <t xml:space="preserve">  -sub 30 de zile</t>
  </si>
  <si>
    <t>18.1</t>
  </si>
  <si>
    <t xml:space="preserve">  -peste 30 de zile</t>
  </si>
  <si>
    <t>18.2</t>
  </si>
  <si>
    <t xml:space="preserve">  -peste 90 de zile</t>
  </si>
  <si>
    <t>18.3</t>
  </si>
  <si>
    <t xml:space="preserve">  -peste 120 de zile</t>
  </si>
  <si>
    <t>18.4</t>
  </si>
  <si>
    <t xml:space="preserve">  -peste 1 an </t>
  </si>
  <si>
    <t>18.5</t>
  </si>
  <si>
    <t>Plăţi restante faţă  de bugetul asigurarilor  sociale-                          Total  (rd. 20+21),         din care:</t>
  </si>
  <si>
    <t xml:space="preserve">  -sub 30 de zile  (rd20.1+21.1)</t>
  </si>
  <si>
    <t>19.1</t>
  </si>
  <si>
    <t xml:space="preserve">  -peste 30 de zile (rd20.2+21.2)</t>
  </si>
  <si>
    <t>19.2</t>
  </si>
  <si>
    <t xml:space="preserve">  -peste 90 de zile (rd.20.3+21.3</t>
  </si>
  <si>
    <t>19.3</t>
  </si>
  <si>
    <t xml:space="preserve">  -peste 120 de zile (rd.20.4+21.4)</t>
  </si>
  <si>
    <t>19.4</t>
  </si>
  <si>
    <t xml:space="preserve">  -peste 1 an (20.5+21.5)</t>
  </si>
  <si>
    <t>19.5</t>
  </si>
  <si>
    <t xml:space="preserve">  -contribuţia pentru bugetul asigurărilor sociale de stat (ct.4310100, ct.4310200)                                                                                             ( rd.20.1+20.2+20.3+20.4+20.5)</t>
  </si>
  <si>
    <t>20.1</t>
  </si>
  <si>
    <t>20.2</t>
  </si>
  <si>
    <t>20.3</t>
  </si>
  <si>
    <t>20.4</t>
  </si>
  <si>
    <t>20.5</t>
  </si>
  <si>
    <t xml:space="preserve">  -contribuţia pentru bugetul asigurărilor pentru şomaj                     (ct.4370100, ct.4370200, ct.4370300)                                                                          (rd. 21.1+21.2+21.3+21.4+21.5)</t>
  </si>
  <si>
    <t>21.1</t>
  </si>
  <si>
    <t>21.2</t>
  </si>
  <si>
    <t>21.3</t>
  </si>
  <si>
    <t>21.4</t>
  </si>
  <si>
    <t>21.5</t>
  </si>
  <si>
    <t xml:space="preserve">    -sub 30 de zile</t>
  </si>
  <si>
    <t xml:space="preserve">   -peste 90 de zile</t>
  </si>
  <si>
    <t>x</t>
  </si>
  <si>
    <t>A</t>
  </si>
  <si>
    <t>B</t>
  </si>
  <si>
    <t>ACTIVE</t>
  </si>
  <si>
    <t>ACTIVE NECURENTE</t>
  </si>
  <si>
    <t>ACTIVE  CURENTE</t>
  </si>
  <si>
    <t>DATORII</t>
  </si>
  <si>
    <t>CAPITALURI PROPRII</t>
  </si>
  <si>
    <t>cod 01</t>
  </si>
  <si>
    <t>Anexa 1</t>
  </si>
  <si>
    <t>Creanţe curente – sume ce urmează a fi încasate într-o perioadă mai mică de un an-</t>
  </si>
  <si>
    <t xml:space="preserve">DATORII NECURENTE- sume ce urmează a fi  plătite după-o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</si>
  <si>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</si>
  <si>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</si>
  <si>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</si>
  <si>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</si>
  <si>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</si>
  <si>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</si>
  <si>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</si>
  <si>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</si>
  <si>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</si>
  <si>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X</t>
  </si>
  <si>
    <t>09</t>
  </si>
  <si>
    <t>10</t>
  </si>
  <si>
    <t>Total creanţe curente (rd. 21+23+25+27)</t>
  </si>
  <si>
    <t>TOTAL DATORII CURENTE (rd.60+62+65+70+71+72+73+74+75)</t>
  </si>
  <si>
    <t>TOTAL DATORII (rd.58+78)</t>
  </si>
  <si>
    <t>TOTAL ACTIVE (rd.15+45)</t>
  </si>
  <si>
    <t>TOTAL DATORII NECURENTE (rd.52+54+55)</t>
  </si>
  <si>
    <t>Total disponibilităţi şi alte valori (rd.33+33.1+35+35.1)</t>
  </si>
  <si>
    <t>Cod rând</t>
  </si>
  <si>
    <t>lei</t>
  </si>
  <si>
    <t xml:space="preserve">Pensii, indemnizaţii de şomaj, burse </t>
  </si>
  <si>
    <t xml:space="preserve">Datoriile  instituţiilor publice către bugete </t>
  </si>
  <si>
    <t>15</t>
  </si>
  <si>
    <t>18</t>
  </si>
  <si>
    <t>19</t>
  </si>
  <si>
    <t xml:space="preserve">DENUMIREA INDICATORILOR                                                                          </t>
  </si>
  <si>
    <t>41.1</t>
  </si>
  <si>
    <t>1.</t>
  </si>
  <si>
    <t>2.</t>
  </si>
  <si>
    <t>3.</t>
  </si>
  <si>
    <t>4.</t>
  </si>
  <si>
    <t>5.</t>
  </si>
  <si>
    <t>C</t>
  </si>
  <si>
    <t>22.1</t>
  </si>
  <si>
    <t>33.1</t>
  </si>
  <si>
    <t>61.1</t>
  </si>
  <si>
    <t>63.1</t>
  </si>
  <si>
    <t>73.1</t>
  </si>
  <si>
    <t>35.1</t>
  </si>
  <si>
    <t>Nr. crt.</t>
  </si>
  <si>
    <t>NOTA MODIFICARI la 01.04.2014</t>
  </si>
  <si>
    <t xml:space="preserve">s-a eliminat CT. 4610109;              </t>
  </si>
  <si>
    <t>s-au eliminat ct : 5210200, 5250201, 5250202, 5600200, 5610200, 5620200, 5710200, 5740201, 5740202, 5750200</t>
  </si>
  <si>
    <t xml:space="preserve"> ct. 5240200  ramâne in formular</t>
  </si>
  <si>
    <t>s-a eliminat ct.4620209</t>
  </si>
  <si>
    <t>s-a eliminat ct. 4620109</t>
  </si>
  <si>
    <t>cod 02</t>
  </si>
  <si>
    <t xml:space="preserve">      - lei-</t>
  </si>
  <si>
    <t>Nr. Crt.</t>
  </si>
  <si>
    <t xml:space="preserve">DENUMIREA INDICATORULUI                                                 </t>
  </si>
  <si>
    <t xml:space="preserve">VENITURI OPERATIONALE </t>
  </si>
  <si>
    <t>TOTAL VENITURI OPERAŢIONALE                         (rd.02+03+04+05)</t>
  </si>
  <si>
    <t>CHELTUIELI  OPERAŢIONALE</t>
  </si>
  <si>
    <t>TOTAL CHELTUIELI OPERAŢIONALE      (rd.08+09+10+11+12)</t>
  </si>
  <si>
    <t>III.</t>
  </si>
  <si>
    <t xml:space="preserve">REZULTATUL DIN ACTIVITATEA OPERAŢIONALĂ </t>
  </si>
  <si>
    <t>- EXCEDENT (rd.06- rd.13)</t>
  </si>
  <si>
    <t>- DEFICIT (rd.13- rd.06)</t>
  </si>
  <si>
    <t>IV.</t>
  </si>
  <si>
    <t>V.</t>
  </si>
  <si>
    <t>VI.</t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</si>
  <si>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</si>
  <si>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</si>
  <si>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</si>
  <si>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</si>
  <si>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</si>
  <si>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</si>
  <si>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</si>
  <si>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</si>
  <si>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t>IX.</t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</si>
  <si>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</si>
  <si>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</si>
  <si>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</si>
  <si>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</si>
  <si>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</si>
  <si>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 - EXCEDENT (rd. 23+28-24-29)</t>
  </si>
  <si>
    <t xml:space="preserve"> - DEFICIT (rd. 24+29-23-28)</t>
  </si>
  <si>
    <t>Anexa 3</t>
  </si>
  <si>
    <t>cod 03</t>
  </si>
  <si>
    <t xml:space="preserve">      -lei-</t>
  </si>
  <si>
    <t>DENUMIREA INDICATORULUI</t>
  </si>
  <si>
    <t>I. NUMERAR DIN ACTIVITATEA OPERAŢIONALĂ</t>
  </si>
  <si>
    <t xml:space="preserve">1. Încasări  </t>
  </si>
  <si>
    <t xml:space="preserve">2. Plăţi </t>
  </si>
  <si>
    <t>3. Numerar net din activitatea operaţională (rd. 02- rd.03)</t>
  </si>
  <si>
    <t>II. NUMERAR DIN ACTIVITATEA DE INVESTIŢII</t>
  </si>
  <si>
    <t xml:space="preserve">1. Încasări </t>
  </si>
  <si>
    <t>3. Numerar net din activitatea de investiţii (rd.06-07)</t>
  </si>
  <si>
    <t>III. NUMERAR DIN ACTIVITATEA  DE FINANŢARE</t>
  </si>
  <si>
    <t>3. Numerar net din activitatea de finanţare (rd.10-rd.11)</t>
  </si>
  <si>
    <t xml:space="preserve">V. NUMERAR ŞI ECHIVALENT DE NUMERAR LA ÎNCEPUTUL ANULUI </t>
  </si>
  <si>
    <t>Anexa 4</t>
  </si>
  <si>
    <t>cod 04</t>
  </si>
  <si>
    <t>V. NUMERAR ŞI ECHIVALENT DE NUMERAR LA ÎNCEPUTUL ANULUI</t>
  </si>
  <si>
    <t>1.Diferenţe de curs favorabile</t>
  </si>
  <si>
    <t>2.Diferenţe de curs nefavorabile</t>
  </si>
  <si>
    <t>Col.1  TOTAL - (col.2+col.3+…….n)</t>
  </si>
  <si>
    <t>Col.2  - ct. 5310402 "Casa în valută"</t>
  </si>
  <si>
    <t>Col.3 şi următoarele - ct. de disponibilităţi în lei şi în valută la unităţi bancare:( 5xxxxxx)</t>
  </si>
  <si>
    <t>cont 5310101</t>
  </si>
  <si>
    <t>alte disponibilitati</t>
  </si>
  <si>
    <t>Anexa 6</t>
  </si>
  <si>
    <t>cod 21</t>
  </si>
  <si>
    <t>Denumirea indicatorilor*)</t>
  </si>
  <si>
    <t>Cod</t>
  </si>
  <si>
    <t>Angajamente bugetare</t>
  </si>
  <si>
    <t>Angajamente legale</t>
  </si>
  <si>
    <t>Plăţi efectuate</t>
  </si>
  <si>
    <t>Angajamente legale de plătit</t>
  </si>
  <si>
    <t>Cheltuieli efective</t>
  </si>
  <si>
    <t>I</t>
  </si>
  <si>
    <t>Buget de stat</t>
  </si>
  <si>
    <t>50.01</t>
  </si>
  <si>
    <t>TRANSFERURI CU CARACTER GENERAL 
INTRE DIFERITE NIVELE ALE ADMINISTRATIEI</t>
  </si>
  <si>
    <t>56.01</t>
  </si>
  <si>
    <t>TRANSFERURI INTRE UNITATI ALE ADMINISTRATIEI PUBLICE</t>
  </si>
  <si>
    <t>Transferuri curente</t>
  </si>
  <si>
    <t>51.01</t>
  </si>
  <si>
    <t>Transferuri din bugetul de strat catre bugetul asigurarilor sociale de stat</t>
  </si>
  <si>
    <t>51.01.07</t>
  </si>
  <si>
    <t>56.01.02</t>
  </si>
  <si>
    <t>ASIGURARE SI ASISTENTA SOCIALA</t>
  </si>
  <si>
    <t>68.01</t>
  </si>
  <si>
    <t xml:space="preserve">BUNURI SI SERVICII, din care 
</t>
  </si>
  <si>
    <t>Prestari servicii pentru transmiterea drepturilor,
din care:</t>
  </si>
  <si>
    <t>20.30.06</t>
  </si>
  <si>
    <t>Taxe, din care</t>
  </si>
  <si>
    <t>Taxe IOVR</t>
  </si>
  <si>
    <t>Taxe Legea 309/2002</t>
  </si>
  <si>
    <t>Taxe Agricultori</t>
  </si>
  <si>
    <t>Taxe Legea 109/2005</t>
  </si>
  <si>
    <t>Taxe Legea 8/2006</t>
  </si>
  <si>
    <t>Taxe Legea 578/2004</t>
  </si>
  <si>
    <t>Taxe Legea 217/2008</t>
  </si>
  <si>
    <t>ASISTENTA SOCIALA</t>
  </si>
  <si>
    <t>ASIGURARI SOCIALE,
din care</t>
  </si>
  <si>
    <t>57.01</t>
  </si>
  <si>
    <t>Pensii I.O.V.R.</t>
  </si>
  <si>
    <t>Ajutor de deces</t>
  </si>
  <si>
    <t>Pensie Agricultori</t>
  </si>
  <si>
    <t>Abonamente telefonice veterani</t>
  </si>
  <si>
    <t>Abonamente telefonice  DL118/1990</t>
  </si>
  <si>
    <t>Abonamente telefonice L189/2000</t>
  </si>
  <si>
    <t>Bilete calatorie 118/1990, din care:</t>
  </si>
  <si>
    <t>* transport urban gratuit</t>
  </si>
  <si>
    <t>Bilete de calatorie 189/2000, din care:</t>
  </si>
  <si>
    <t>Bilete CFR si Metrorex (CNPP)</t>
  </si>
  <si>
    <t>20</t>
  </si>
  <si>
    <r>
      <t xml:space="preserve">s-a eliminat CT. 4610209;              </t>
    </r>
    <r>
      <rPr>
        <b/>
        <sz val="10"/>
        <color indexed="12"/>
        <rFont val="Trebuchet MS"/>
        <family val="2"/>
      </rPr>
      <t>s-a adaugat  CT. 4130200</t>
    </r>
  </si>
  <si>
    <r>
      <t>NOTĂ: Coloanale se completează astfel</t>
    </r>
    <r>
      <rPr>
        <sz val="10"/>
        <rFont val="Trebuchet MS"/>
        <family val="2"/>
      </rPr>
      <t>:</t>
    </r>
  </si>
  <si>
    <t>1=2+3+15</t>
  </si>
  <si>
    <t>alte disponibilitati (cont 5520000)</t>
  </si>
  <si>
    <t xml:space="preserve">  Investiţii pe termen scurt (ct.5050000-5950000)</t>
  </si>
  <si>
    <t xml:space="preserve">Datorii comerciale                                                                       (ct.4010200+4030200+4040200+4050200+4620201) </t>
  </si>
  <si>
    <t xml:space="preserve">DATORII CURENTE - sume ce urmează a fi plătite   într-o perioadă de până la un an  </t>
  </si>
  <si>
    <t xml:space="preserve"> Sume datorate bugetului din Fonduri externe nerambursabile    (ct.4550501+4550502+4550503)</t>
  </si>
  <si>
    <t>Venituri în avans (ct.4720000)</t>
  </si>
  <si>
    <t>ACTIVE NETE = TOTAL ACTIVE  – TOTAL DATORII = CAPITALURI PROPRII                                                                             (rd.80= rd.46-79 = rd.90)</t>
  </si>
  <si>
    <t>Venituri din activităţi economice                                              (ct.7210000+7220000+7510100+7510200+/-7090000)</t>
  </si>
  <si>
    <t>VENITURI EXTRAORDINARE                                           (ct.7910000)</t>
  </si>
  <si>
    <t>IV. CREŞTEREA (DESCREŞTEREA) NETĂ DE NUMERAR ŞI ECHIVALENT DE NUMERAR   (rd.04+rd.08+rd.12)</t>
  </si>
  <si>
    <t>Plăţi restante către furnizori, creditorii din  operaţii  comerciale  (ct.4010100, ct. 4030100, ct. 4040100, ct. 4050100, ct. 4620101, ct. 4620103, ct. 4620109)                                                         din care: (rd.07.1+ 08+09+10+11)</t>
  </si>
  <si>
    <t>Plăţi restante faţă  de bugetul asigurarilor sociale de sănătate    (ct.4310300, ct.4310400, ct.4310500, ct.4310700)                                           ( rd.18.1+18.2+18.3+18.4+18.5)</t>
  </si>
  <si>
    <t xml:space="preserve">              - Administraţia centrală (exclusiv fondurile de securitate socială) (S.1311)</t>
  </si>
  <si>
    <t xml:space="preserve">              - Administraţiile  locale (exclusiv fondurile de securitate socială)   (S.1313)</t>
  </si>
  <si>
    <t xml:space="preserve">              - Fonduri de securitate socială  (S.1314)</t>
  </si>
  <si>
    <t xml:space="preserve">              - Administraţiile  locale (exclusiv fondurile de securitate socială)   (S1313)</t>
  </si>
  <si>
    <t xml:space="preserve">Datorii comerciale necurente legate de livrări de bunuri şi servicii  (ct.4010200+ct.4030200+ct.4040200+ct.4050200+ct.4620201). Total (rd.458+459+463+464),  din care către: </t>
  </si>
  <si>
    <t xml:space="preserve">        -Societăţi nefinanciare (S.11)</t>
  </si>
  <si>
    <t xml:space="preserve">Datorii comerciale curente  legate de livrări de bunuri şi servicii  (ct.4010100+ct.4030100+ct.4040100 + ct.4050100+ct.4080000 +ct.4190000 +ct.4620101).                                                                   Total (rd.466+467+468.1+468.2),  din care către: </t>
  </si>
  <si>
    <t xml:space="preserve"> - Societăţi nefinanciare  (S.11)</t>
  </si>
  <si>
    <t xml:space="preserve"> Alte drepturi cuvenite altor  categorii de persoane                                     (ct.4220100+ct. 4220200+ ct.4260000+ct.4270200+ ct.4270300 +ct.4290000+ct.4380000)</t>
  </si>
  <si>
    <t xml:space="preserve">Alte datorii </t>
  </si>
  <si>
    <t>Provizioane necurente (ct.1510201+1510202+1510203+1510204+1510208), din care:</t>
  </si>
  <si>
    <t>Provizioane necurente, constituite conform O.M.F.P. 416/2013 reprezentând arierate în litigiu.( din soldul ct.1510201)</t>
  </si>
  <si>
    <t>Provizioane curente, constituite conform O.M.F.P. 416/2013 reprezentând arierate în litigiu (din soldul ct.1510101).</t>
  </si>
  <si>
    <t>NOTĂ</t>
  </si>
  <si>
    <t xml:space="preserve"> Sectoarele şi subsectoarele definite conform             </t>
  </si>
  <si>
    <t>Sistemului European de Conturi (SEC 2010)</t>
  </si>
  <si>
    <t>Cod SEC2010</t>
  </si>
  <si>
    <t xml:space="preserve">Societăţi nefinanciare </t>
  </si>
  <si>
    <t>S.11</t>
  </si>
  <si>
    <t xml:space="preserve">Societăţi financiare </t>
  </si>
  <si>
    <t>S.12</t>
  </si>
  <si>
    <t xml:space="preserve">   Banca centrală </t>
  </si>
  <si>
    <t>S.121</t>
  </si>
  <si>
    <t>Societăţi care acceptă depozite, exclusiv banca centrala</t>
  </si>
  <si>
    <t>S.122</t>
  </si>
  <si>
    <t>Fonduri de piaţă monetară</t>
  </si>
  <si>
    <t>S.123</t>
  </si>
  <si>
    <t>Fonduri de investiţii, altele decât fondurile de piaţă monetară</t>
  </si>
  <si>
    <t>S.124</t>
  </si>
  <si>
    <t xml:space="preserve">   Alţi intermediari financiari, exclusiv societăţile de asigurare şi fondurile de pensii</t>
  </si>
  <si>
    <t>S.125</t>
  </si>
  <si>
    <t xml:space="preserve">   Auxiliari financiari</t>
  </si>
  <si>
    <t>S.126</t>
  </si>
  <si>
    <t xml:space="preserve">   Societăţi de asigurare (SA)</t>
  </si>
  <si>
    <t>S.128</t>
  </si>
  <si>
    <t xml:space="preserve">   Fondurile de pensii (FP)</t>
  </si>
  <si>
    <t>S.129</t>
  </si>
  <si>
    <t>Administraţii publice</t>
  </si>
  <si>
    <t>S.13</t>
  </si>
  <si>
    <t xml:space="preserve">  Administraţia centrală (exclusiv fondurile de securitate socială)</t>
  </si>
  <si>
    <t>S.1311</t>
  </si>
  <si>
    <t xml:space="preserve">  Administraţiile  locale (exclusiv fondurile de securitate socială)</t>
  </si>
  <si>
    <t>S.1313</t>
  </si>
  <si>
    <t xml:space="preserve"> Fonduri de securitate socială</t>
  </si>
  <si>
    <t>S.1314</t>
  </si>
  <si>
    <t xml:space="preserve">Gospodăriile populaţiei </t>
  </si>
  <si>
    <t>S. 14</t>
  </si>
  <si>
    <t>Restul lumii</t>
  </si>
  <si>
    <t>S.2</t>
  </si>
  <si>
    <t xml:space="preserve">  State membre şi instituţii şi organisme ale Uniunii Europene</t>
  </si>
  <si>
    <t xml:space="preserve">  S.21</t>
  </si>
  <si>
    <t>S.211</t>
  </si>
  <si>
    <t>1</t>
  </si>
  <si>
    <t>60.1</t>
  </si>
  <si>
    <t>DIF</t>
  </si>
  <si>
    <t>Taxe Legea 83/2015</t>
  </si>
  <si>
    <t>Taxe Legea 130/2015</t>
  </si>
  <si>
    <t>Taxe OG 216/2015</t>
  </si>
  <si>
    <t>Taxe Legea 215/2015</t>
  </si>
  <si>
    <t xml:space="preserve">Taxe Legea 96/2006 </t>
  </si>
  <si>
    <t>Taxe Legea 341/2004</t>
  </si>
  <si>
    <t xml:space="preserve">Taxe 303/2004 </t>
  </si>
  <si>
    <t>Taxe indemnizatii insotitor</t>
  </si>
  <si>
    <t>Indemnizatie Legea 341/2004 (revolutionari)</t>
  </si>
  <si>
    <t>Indemnizatie Legea 309/2002 (persoane care au efectuat stagiul militar in directiile de munca)</t>
  </si>
  <si>
    <t>Pensie Legea 303/2004 (procurori si judecatori-magistrati)</t>
  </si>
  <si>
    <t>Indemnizatie L109/2005 (artisti)</t>
  </si>
  <si>
    <t>Indemnizatie Lege 8/2006 (uniunile de creatie)</t>
  </si>
  <si>
    <t>Indemnizatie insotitor</t>
  </si>
  <si>
    <t>Inedmnizatie cf legii 323/2004 (367/2001)</t>
  </si>
  <si>
    <t>Prestatii Legea 346/2002 (boli profesionale)</t>
  </si>
  <si>
    <t>Indemnizatie Legea 96/2006 (parlamentari)</t>
  </si>
  <si>
    <t>Indemnizatie Legea 215/2015 (functionar parlamentar)</t>
  </si>
  <si>
    <t>Pensie OG 216/2015 (diplomati)</t>
  </si>
  <si>
    <t>Pensie Legea 130/2015 (personal auxiliar instante judecatoresti si parchete)</t>
  </si>
  <si>
    <t>Pensie Legea 83/2015 (aviatori)</t>
  </si>
  <si>
    <t>Pensie Legea 217/2008 (decizia CCR 297/2012-curtea de conturi)</t>
  </si>
  <si>
    <t>Avansuri acordate (ct.2320000+2340000+4090101+4090102)</t>
  </si>
  <si>
    <t>Avansuri  primite (ct.4190000)</t>
  </si>
  <si>
    <t>29.2</t>
  </si>
  <si>
    <t>29.3</t>
  </si>
  <si>
    <t>29.4</t>
  </si>
  <si>
    <t>II</t>
  </si>
  <si>
    <t>XII.</t>
  </si>
  <si>
    <t>489.23</t>
  </si>
  <si>
    <t>489.24</t>
  </si>
  <si>
    <t>467.1</t>
  </si>
  <si>
    <t>467.2</t>
  </si>
  <si>
    <t>467.3</t>
  </si>
  <si>
    <t>475.1</t>
  </si>
  <si>
    <t>475.2</t>
  </si>
  <si>
    <t>489.1</t>
  </si>
  <si>
    <t>489.21</t>
  </si>
  <si>
    <t>489.22</t>
  </si>
  <si>
    <t>489.3</t>
  </si>
  <si>
    <t>489.4</t>
  </si>
  <si>
    <t>489.5</t>
  </si>
  <si>
    <t>489.6</t>
  </si>
  <si>
    <t>489.7</t>
  </si>
  <si>
    <t>489.8</t>
  </si>
  <si>
    <t>utilizator Anexa 40</t>
  </si>
  <si>
    <t xml:space="preserve">     State membre ale Uniunii Europeane</t>
  </si>
  <si>
    <t xml:space="preserve">     Instituţii şi organisme ale Uniunii Europene</t>
  </si>
  <si>
    <t>S.212</t>
  </si>
  <si>
    <t>S.22</t>
  </si>
  <si>
    <t>Provizioane curente, constituite conform Legii nr.85/2016, privind plata diferențelor salariale cuvenite personalului didactic din învățământul de stat pentru perioada octombrie 2008 - 13 mai 2011(din soldul ct.1510103)</t>
  </si>
  <si>
    <t>489.9</t>
  </si>
  <si>
    <t>489.10</t>
  </si>
  <si>
    <t>489.25</t>
  </si>
  <si>
    <t>489.26</t>
  </si>
  <si>
    <t>Taxe veterani</t>
  </si>
  <si>
    <t>Taxe DL 118/1990</t>
  </si>
  <si>
    <t>Taxe Legea 189/2000</t>
  </si>
  <si>
    <t>Taxe OUG 6/2010</t>
  </si>
  <si>
    <t>Comision postal cf OUG 69/2006 taloane mov</t>
  </si>
  <si>
    <t>Indemnizatie Veterani de razboi (legea 49/1991 si legea 44/1994)</t>
  </si>
  <si>
    <t>Indemnizatie D.L.118/1990 (persoane persecutate politic)</t>
  </si>
  <si>
    <t>Indemnizatie Legea 189/2000 (persoane deportate in strainatate)</t>
  </si>
  <si>
    <t>Ajutor lunar Legea 578/2004 (sot supravietuitor)</t>
  </si>
  <si>
    <t>Pensie OUG 6/2010 (pensia sociala mimim garantata)</t>
  </si>
  <si>
    <t>Plati efectectuate in anii precedenti si recuperate in anul curent</t>
  </si>
  <si>
    <t>85.01</t>
  </si>
  <si>
    <t>Plăţi efectuate în anii precedenţi şi recuperate în anul curent aferente cheltuielilor curente şi operaţiunilor financiare ale altor instituţii publice</t>
  </si>
  <si>
    <t>85.01.03</t>
  </si>
  <si>
    <r>
      <t>State nonmembre si organizatii internationale</t>
    </r>
    <r>
      <rPr>
        <sz val="9"/>
        <rFont val="Arial"/>
        <family val="2"/>
      </rPr>
      <t xml:space="preserve"> nerezidente</t>
    </r>
    <r>
      <rPr>
        <sz val="10"/>
        <rFont val="Arial"/>
        <family val="2"/>
      </rPr>
      <t xml:space="preserve"> ale Uniunii Europene</t>
    </r>
  </si>
  <si>
    <t>Pensii si ajutoare IOVR,                                                            din care:</t>
  </si>
  <si>
    <t>Prevederi bugetare</t>
  </si>
  <si>
    <t>CONTUL DE EXECUTIE - Corelatii final</t>
  </si>
  <si>
    <t>DENUMIRE INDICATORI</t>
  </si>
  <si>
    <t>COD</t>
  </si>
  <si>
    <t xml:space="preserve"> Angajament Bugetar - Angajament Legal</t>
  </si>
  <si>
    <t>Credite deschise - Plati efectuate</t>
  </si>
  <si>
    <t>CHELTUIELI CURENTE</t>
  </si>
  <si>
    <t>Prestari servicii pentru transmiterea drepturilor,din care:</t>
  </si>
  <si>
    <t>Pensii si ajutoare sociale , din care:</t>
  </si>
  <si>
    <t>Credite deschise</t>
  </si>
  <si>
    <t>Anexa 01 rd.33 col.2</t>
  </si>
  <si>
    <t>Anexa 01 rd.53 col.1</t>
  </si>
  <si>
    <t>Anexa 01 rd.53 col.2</t>
  </si>
  <si>
    <t>Anexa 01 rd.55 col.1</t>
  </si>
  <si>
    <t>Anexa 01 rd.55 col.2</t>
  </si>
  <si>
    <t>Anexa 01 rd.61 col.1</t>
  </si>
  <si>
    <t>Anexa 01 rd.61 col.2</t>
  </si>
  <si>
    <t>Anexa 04 rd.14 col.1</t>
  </si>
  <si>
    <t>Anexa 04 rd.17 col.1</t>
  </si>
  <si>
    <t>Anexa 02 rd.31 col.2</t>
  </si>
  <si>
    <t>Anexa 02  rd.32 col.2</t>
  </si>
  <si>
    <t>Anexa 01  rd.33 col.1</t>
  </si>
  <si>
    <t>Anexa 01  rd.33 col.2</t>
  </si>
  <si>
    <t>Anexa 01 rd.35 col.1</t>
  </si>
  <si>
    <t>Anexa 01 rd.35 col.2</t>
  </si>
  <si>
    <t>Anexa 01 rd.33 col.1</t>
  </si>
  <si>
    <t>Anexa 01 rd.72 col.1</t>
  </si>
  <si>
    <t>Anexa 01 rd.72 col.2</t>
  </si>
  <si>
    <t>Anexa 01 rd.73 col.1</t>
  </si>
  <si>
    <t>Anexa 01 rd.73 col.2</t>
  </si>
  <si>
    <t>Anexa 40a rd.457 col.1</t>
  </si>
  <si>
    <t>Anexa 40a rd.457 col.2</t>
  </si>
  <si>
    <t>Anexa 40a rd.489 col.1</t>
  </si>
  <si>
    <t>Anexa 40a rd.489 col.2</t>
  </si>
  <si>
    <t>Anexa 40a rd.465 col.1</t>
  </si>
  <si>
    <t>Anexa 40a rd.472 col.1</t>
  </si>
  <si>
    <t>Anexa 40a rd.472 col.2</t>
  </si>
  <si>
    <t xml:space="preserve">Anexa 03  rd.14 col.1 </t>
  </si>
  <si>
    <t>Anexa 03  rd.14 col.1</t>
  </si>
  <si>
    <t>Anexa 03  rd.15 col.1</t>
  </si>
  <si>
    <t>Anexa 03 rd.14 col.2</t>
  </si>
  <si>
    <t>Anexa 03 rd.15 col.2</t>
  </si>
  <si>
    <t>Anexa 40a rd.465 col.2</t>
  </si>
  <si>
    <t>Anexa 40a rd.473 col.1</t>
  </si>
  <si>
    <t>Anexa 40a rd.473 col.2</t>
  </si>
  <si>
    <t>Anexa 40a rd.4 col.01</t>
  </si>
  <si>
    <t>Anexa 40a rd.04 col.02</t>
  </si>
  <si>
    <t>Anexa 04  rd.14 col.1</t>
  </si>
  <si>
    <t>Anexa 04  rd.17 col.1</t>
  </si>
  <si>
    <t>Anexa 03 rd.15 col.3</t>
  </si>
  <si>
    <t>Anexa 02  rd.13 + rd.18 + rd 26 col.2</t>
  </si>
  <si>
    <t>Anexa 01 rd.62 col.1</t>
  </si>
  <si>
    <t>Anexa 40a rd.471 col.1</t>
  </si>
  <si>
    <t>Anexa 01 rd.62 col.2</t>
  </si>
  <si>
    <t>Anexa 40a rd.471 col.2</t>
  </si>
  <si>
    <t>Anexa 40a rd.55 col.01</t>
  </si>
  <si>
    <t>1=2+3+4</t>
  </si>
  <si>
    <t>Manopera</t>
  </si>
  <si>
    <t>Taxe OUG 6/2009</t>
  </si>
  <si>
    <t>Indemnizatie Veterani de razboi (legea 49/1991 si legea 44/1994_modificate de OUG9/2015)</t>
  </si>
  <si>
    <t>Indemnizatie D.L.118/1990 (modificat de legea 69/2015_ persoane persecutate politic)</t>
  </si>
  <si>
    <t>Indemnizatie legea 189/2000 (modificat de legea 143/2014_persoane deportate in strainatate)</t>
  </si>
  <si>
    <t>Ajutor lunar Legea 578/2004 (sotul  supravietuitor)</t>
  </si>
  <si>
    <t>OUG 6/2009 (indemnizatie sociala mimim garantata)</t>
  </si>
  <si>
    <t>Inedmnizatie cf legii 323/2004 (367/2001; OG 105/1999)</t>
  </si>
  <si>
    <t>Pensie serviciu Legea 96/2006 (parlamentari)</t>
  </si>
  <si>
    <t>Pensie serviciu Legea 215/2015 (functionar parlamentar)</t>
  </si>
  <si>
    <t>Pensie serviciu OG 216/2015 (diplomati)</t>
  </si>
  <si>
    <t>Pensie serviciu  Legea 130/2015 (personal auxiliar instante judecatoresti si parchete)</t>
  </si>
  <si>
    <t>Pensie serviciu Legea 83/2015 (aviatori)</t>
  </si>
  <si>
    <t>Pensie Legea 7/2016 (modificarea si completare lg217/2008; lg 94/1992-curtea de conturi)</t>
  </si>
  <si>
    <t>Taxe veterani (legea 49/1991 si legea 44/1994_modificate de OUG9/2015)</t>
  </si>
  <si>
    <t>Taxe DL 118/1990 (modificat de legea 69/2015)</t>
  </si>
  <si>
    <t>Taxe legea 189/2000 (modificat de legea 143/2014)</t>
  </si>
  <si>
    <t>Taxe Legea 7/2016 (94/1992)</t>
  </si>
  <si>
    <t>Comision postal taloane mov_legea 263/2010</t>
  </si>
  <si>
    <t>Decontări privind încheierea execuției bugetului de stat din anul curent (ct. 4890101+4890301)</t>
  </si>
  <si>
    <t xml:space="preserve"> depozite </t>
  </si>
  <si>
    <t xml:space="preserve"> Dobândă de încasat,  avansuri de trezorerie (ct.5180702+5420200) </t>
  </si>
  <si>
    <t>din care: sume datorate Comisiei Europene / alti donatori (ct.4500200+4500400+4500600+4590000+4620103)</t>
  </si>
  <si>
    <t>Salariile angajaţilor (ct. 4210000+4230000+4260000+4270100+4270300+4280101)</t>
  </si>
  <si>
    <t>Finantări, subvenţii, transferuri                                                                                                                               (ct.7510500+7710000+7720100+7720200+7740100+ 7740200+7750000+7760000+7780000+7790101+7790109)</t>
  </si>
  <si>
    <t>Alte venituri operaţionale (ct. 7140000+7180000+7500000+7510300+7510400+7810200+7810300+7810401+7810402+7770000)</t>
  </si>
  <si>
    <t>Subventii şi transferuri  (ct. 6700000+6710000+6720000+6730000+6740000+6750000+6760000+6770000+6780000+6790000)</t>
  </si>
  <si>
    <t>Cheltuieli de capital, amortizări şi provizioane (ct. 6290200+6810100+6810200+6810300+6810401+6810402+6820101+6820109+6820200+6890100+6890200)</t>
  </si>
  <si>
    <t>VENITURI FINANCIARE (ct. 7630000+7640000+7650100+7650200+7660000+7670000+7680000+7690000+7860300+7860400)</t>
  </si>
  <si>
    <t>CHELTUIELI FINANCIARE (ct. 6630000+6640000+6650100+6650200+6660000+6670000+ 6680000+6690000+6860300+6860400+6860800)</t>
  </si>
  <si>
    <t>CHELTUIELI  EXTRAORDINARE                (ct.6900000+6910000)</t>
  </si>
  <si>
    <t xml:space="preserve">REZULTATUL PATRIMONIAL AL EXERCIŢIULUI (BRUT) </t>
  </si>
  <si>
    <t>REZULTATUL PATRIMONIAL AL EXERCIŢIULUI (NET)</t>
  </si>
  <si>
    <t xml:space="preserve"> - EXCEDENT (rd. 29.2 - rd.29.4)</t>
  </si>
  <si>
    <t xml:space="preserve"> - DEFICIT (rd. 29.3 + rd.29.4)</t>
  </si>
  <si>
    <t xml:space="preserve"> - Sume recuperate în excedentul anului precedent **)</t>
  </si>
  <si>
    <t>Sume transferate din disponibilul neutilizat la finele anului precedent****)</t>
  </si>
  <si>
    <t>VI. NUMERAR ŞI ECHIVALENT DE NUMERAR LA SFÂRŞITUL PERIOADEI (rd.13+rd.14+rd.14.1 - rd.14.2 - rd.14.3)</t>
  </si>
  <si>
    <t>3. Numerar net din activitatea de investiţii     (rd.06-07)</t>
  </si>
  <si>
    <t xml:space="preserve">IV. CREŞTEREA (DESCREŞTEREA) NETĂ DE NUMERAR ŞI ECHIVALENT DE NUMERAR   (rd.04+rd.08+rd.12)            </t>
  </si>
  <si>
    <t>VI. NUMERAR ŞI ECHIVALENT DE NUMERAR LA FINELE PERIOADEI       (rd.13+14 +15-16)</t>
  </si>
  <si>
    <t>Plăţi restante faţă  de bugetul de stat                                   (ct.4420300, ct 4440000,  ct.4460100, ct.4460200, ct.4480100)                              ( rd.17.1+17.2+17.3+17.4+17.5)</t>
  </si>
  <si>
    <t>Plăţi restante faţă  de bugetele locale                                          ( ct.4460100, ct.4460200, ct.4480100),                        din care: (rd.22.1+23+24+25+26)</t>
  </si>
  <si>
    <t>Dobânzi restante, din care: (aferente celor de la rd.37), (ct.1680100,  ct.1680400, ct.1680500, ct.1680701, ct1680702, ct. 1680703, ct. 1680708, ct. 1680709, ct.5180605, ct. 5180606, ct. 5180608, ct. 5180609, ct. 5180800),                                           din care:    (rd 42.1+.43+44+45+46)</t>
  </si>
  <si>
    <t xml:space="preserve"> Creditori bugetari                                                                    (ct.4620109, ct.4670100, ct. 4670300, ct. 4670400, ct. 4670500, ct.4670900), din care:           ( rd.47.1+47.2+47.3+47.4+47.5)</t>
  </si>
  <si>
    <t>Provizioane necurente, constituite conform OUG 71/2009 şi OG 17/2012 reprezentând drepturi salariale câştigate în instanţă (din soldul ct.1510203. )</t>
  </si>
  <si>
    <t>Provizioane necurente, constituite conform O.G nr.40/2015 privind modificarea O.U.G. nr.9/2013 privind timbrul de mediu pentru autohevicule. ( din soldul ct.1510208)</t>
  </si>
  <si>
    <t>Provizioane necurente, constituite conform Legii nr.113/2013 pentru aprobarea O.U.G.  nr.93/2012 privind inființarea, organizarea şi funcţionarea Autorităţii de Supraveghere Financiară  (din soldul ct.1510208)</t>
  </si>
  <si>
    <t>Provizioane necurente, constituite conform Legii nr.85/2016, privind plata diferențelor salariale cuvenite personalului didactic din învățământul de stat pentru perioada octombrie 2008 - 13 mai 2011 (din soldul ct.1510203)</t>
  </si>
  <si>
    <t>Provizioane necurente pentru daune-interese moratorii sub forma dobânzii legale, pentru plata eșalonată a sumelor prevăzute în titluri executorii având ca obiect acordarea unor drepturi salariale personalului din sectorul bugetar (din soldul ct.1510203)</t>
  </si>
  <si>
    <t>Provizioane curente (ct.1510101+1510102+1510103+1510104+1510108), din care:</t>
  </si>
  <si>
    <t>Provizioane curente, constituite conform O.G nr.40/2015 privind modificarea O.U.G. nr.9/2013 privind timbrul de mediu pentru autohevicule. (din soldul ct.1510108)</t>
  </si>
  <si>
    <t>Provizioane curente, constituite conform Legii nr.113/2013 pentru aprobarea O.U.G.  nr.93/2012 privind inființarea, organizarea şi funcţionarea Autorităţii de Supraveghere Financiară  (din soldul ct.1510108)</t>
  </si>
  <si>
    <t>Provizioane curente pentru daune-interese moratorii sub forma dobânzii legale, pentru plata eșalonată a sumelor prevăzute în titluri executorii având ca obiect acordarea unor drepturi salariale personalului din sectorul bugetar (din soldul ct.1510103)</t>
  </si>
  <si>
    <t>bilant rd 85 col 1</t>
  </si>
  <si>
    <t xml:space="preserve">anexa 34 rd 17 col 1 </t>
  </si>
  <si>
    <t>bilant rd 85 col 2</t>
  </si>
  <si>
    <t>anexa 34 rd 17 col 4</t>
  </si>
  <si>
    <t>bilant rd 86 col 1</t>
  </si>
  <si>
    <t xml:space="preserve">anexa 34 rd 18 col 1 </t>
  </si>
  <si>
    <t>bilant rd 86 col 2</t>
  </si>
  <si>
    <t>anexa 34 rd 18 col 4</t>
  </si>
  <si>
    <t>bilant rd 87 col 1</t>
  </si>
  <si>
    <t>anexa 34 rd 19 col 1</t>
  </si>
  <si>
    <t>bilant rd 87 col 2</t>
  </si>
  <si>
    <t>anexa 34 rd 19 col 4</t>
  </si>
  <si>
    <t>bilant rd 88 col 1</t>
  </si>
  <si>
    <t xml:space="preserve">anexa 34 rd 20 col 1 </t>
  </si>
  <si>
    <t>bilant rd 88 col 2</t>
  </si>
  <si>
    <t>anexa 34 rd 20 col 4</t>
  </si>
  <si>
    <t>bilant rd 90 col 1</t>
  </si>
  <si>
    <t xml:space="preserve">anexa 34 rd 21 col 1 </t>
  </si>
  <si>
    <t>bilant rd 90 col 2</t>
  </si>
  <si>
    <t>anexa 34 rd 21 col 4</t>
  </si>
  <si>
    <t>Anexa 02 rd.31 col.1</t>
  </si>
  <si>
    <t>Anexa 03 rd.15 col.1- rd 15 col 3</t>
  </si>
  <si>
    <t>Instalaţii tehnice, mijloace de transport, animale, plantaţii, mobilier, aparatură birotică şi alte active corporale (ct.2130100+2130200+2130300+2130400+2140000+ 2310000 -2810300-2810301-2810302-2810303-2810304-2810400-2910300-2910301-2910302-2910303-2910304-2910400-2930200*)</t>
  </si>
  <si>
    <t>Terenuri şi clădiri (ct. 2110100+2110200+2120101+2120102+2120201+2120301+ 2120401+2120501+2120601+2120901+2310000-2810100-2810200-2810201-2810202-2810203-2810204-2810205-2810206-2810207-2810208-2910100-2910200-2910201-2910202-2910203-2910204-2910205-2910206-2910207-2910208-2930200)</t>
  </si>
  <si>
    <t xml:space="preserve">Conturi de disponibilităţi ale Trezoreriei Centrale şi ale trezoreriilor teritoriale                                                            (ct. 5120600+5120700+5120901+5120902+5121000+ 5121100+ 5240100+5240200+5240300+5550101+5550102+ 5550103 -7700000) </t>
  </si>
  <si>
    <t>Venituri din impozite, taxe, contribuţii de asigurări şi alte venituri ale bugetelor (ct.     7300100+7300200+7310100+7310200+7320100+7330000+7340000+7350100+7350200+7350300+7350400+7350500+7350600+7360100+7390000+7450100+7450200+7450300+7450400+7450500+7450700+7450900+7460100+7460200+7460300+7460900)</t>
  </si>
  <si>
    <t>Salariile şi contribuţiile sociale aferente angajaţilor (ct. 6410000+6420000+6450100+6450200+6450300+6450400+ 6450500+6450600+6450700+6450800+6460000+6470000)</t>
  </si>
  <si>
    <t>Cheltuieli cu impozitul pe profit (din ct. 6350200)</t>
  </si>
  <si>
    <t>14.2</t>
  </si>
  <si>
    <t>14.3</t>
  </si>
  <si>
    <t>14.1</t>
  </si>
  <si>
    <t xml:space="preserve"> - Sume utilizate din excedentul anului precedent/ sume transferate din excedent la bugetul local/sume transferate din excedent pentru  constituirea de  depozite în trezorerie/ ***)</t>
  </si>
  <si>
    <t xml:space="preserve">      - Alti rezidenţi (Alţi intermediari financiari, exclusiv societăţile de asigurare şi fondurile de pensii, Auxiliari financiari, Societăţi de asigurare, Fondurile de pensii)  (S.125, S.126, S.128, S.129)</t>
  </si>
  <si>
    <t xml:space="preserve">      - Nerezidenţi (State membre şi instituţii şi organisme ale Uniunii Europene, State nonmembre şi organizaţii internaţionale nerezidente ale Uniunii Europene) (S.21,S.22)</t>
  </si>
  <si>
    <t xml:space="preserve"> - Instituţii publice, din care: (rd.467.1+467.2+467.3)</t>
  </si>
  <si>
    <t>Datoriile  instituţiilor publice către bugete                                             (ct. 4310100+ct.4310200+ct.4310300+ct.4310400+ct.4310500+ ct.4310600+ct.4310700+ct.4370100+ct.4370200+ct.4370300+ ct.4420300 +ct.4420801+ct.4440000+ct.4460100+ct.4460200+ ct.4480100+ct.4620109)</t>
  </si>
  <si>
    <t>Salariile angajaţilor                                                                                     (ct. 4210000+ ct.4230000+ct.4260000+ct.4270100+ct.4270300 +ct.4280101) (S.143)</t>
  </si>
  <si>
    <t xml:space="preserve"> - Instituţii şi organisme ale Uniunii Europene (S.212)</t>
  </si>
  <si>
    <t xml:space="preserve"> - Gospodăriile populaţiei (S.14)</t>
  </si>
  <si>
    <t>Provizioane curente reprezentând drepturi de natură salarială stabilite în favoarea personalului din sectorul bugetar prin titluri devenite executorii   (din soldul ct.1510103)</t>
  </si>
  <si>
    <t>Credite de angajament</t>
  </si>
  <si>
    <t>9=7-8</t>
  </si>
  <si>
    <t>Prevederi bugetare  - Plati efectuate</t>
  </si>
  <si>
    <t>Prevederi bugetare - Angajament Bugetar</t>
  </si>
  <si>
    <t>Prevederi bugetare-Angajament Legal</t>
  </si>
  <si>
    <t>Prevederi bugetare  - Credite deschise</t>
  </si>
  <si>
    <t>Anexa 30</t>
  </si>
  <si>
    <t>cod 41</t>
  </si>
  <si>
    <t>Disponibilităţi în lei ale instituţiilor publice la trezorerii (ct.5100000+ct.5120101+ct.5120501+ct.5130101+ct.5130301+ ct.5130302+ct.5140101+ct.5140301+ct.5140302+ct.5150101+ ct.5150103+ct.5150500+ct.5150600+ct.5200100+ct.5230000+ ct.5280000+ct.5290101+ct.5290301+ct.5290901+ct.5410101+ ct.5500101+ct.5520000+ct.5550101+ct.5570101+ct.5580101+ ct.5580201+ ct.5590101+ct.5600101+ct.5600300+ct.5610101+ ct.5610300+ ct.5620101+ct.5620300+ct.5750100+ct.5750300-ct.7700000), din care:</t>
  </si>
  <si>
    <t xml:space="preserve">anuale </t>
  </si>
  <si>
    <t>trimestriale</t>
  </si>
  <si>
    <t xml:space="preserve">Alte active nefinanciare   (ct.2150000)  </t>
  </si>
  <si>
    <t>Titluri de participare    (ct. 2600100+2600200+2600300-2960101-2960102-2960103)</t>
  </si>
  <si>
    <t>Creante  comerciale necurente – sume ce urmează a fi încasate după o perioada mai mare de un an    (ct. 4110201+4110208+4130200+4610201-4910200-4960200)</t>
  </si>
  <si>
    <t>TOTAL ACTIVE NECURENTE  (rd.03+04+05+06+07+09)</t>
  </si>
  <si>
    <t>Creanţe comerciale şi avansuri    (ct. 2320000+2340000+4090101+4090102+4110101+ 4110108+ 4130100+4180000+4610101-4910100-4960100),  din care :</t>
  </si>
  <si>
    <t>Sume de primit de la Comisia Europeană / alti donatori    (ct. 4500100+4500300+4500501+4500502+4500503+ 4500504+ 4500505+4500700)</t>
  </si>
  <si>
    <t xml:space="preserve">Dobândă de încasat, alte valori, avansuri de trezorerie   (ct. 5180701+5320100+5320200+5320300+5320400+ 5320500+ 5320600+5320800+5420100) </t>
  </si>
  <si>
    <t>TOTAL ACTIVE CURENTE    (rd.19+30+31+40+41+41.1+42)</t>
  </si>
  <si>
    <t>Provizioane  (ct. 1510201+1510202+1510203+1510204+1510208)</t>
  </si>
  <si>
    <t>Contribuţii sociale  (ct. 4310100+4310200+4310300+4310400+4310500+ 4310600+4310700+4370100+4370200+4370300)</t>
  </si>
  <si>
    <t xml:space="preserve">Provizioane   (ct.1510101+1510102+1510103+1510104+1510108) </t>
  </si>
  <si>
    <t xml:space="preserve">Rezultatul reportat  (ct.1170000- sold creditor)   </t>
  </si>
  <si>
    <t>Rezultatul reportat   (ct.1170000- sold debitor)</t>
  </si>
  <si>
    <t>Rezultatul patrimonial al exercitiului    (ct.1210000- sold creditor)</t>
  </si>
  <si>
    <t>Rezultatul patrimonial al exercitiului  (ct.1210000- sold debitor)</t>
  </si>
  <si>
    <t>TOTAL CAPITALURI PROPRII  (rd.84+85-86+87-88)</t>
  </si>
  <si>
    <t>Sold la 30.06.2021</t>
  </si>
  <si>
    <t>Anexa 40a rd.8  col.1</t>
  </si>
  <si>
    <t>Anexa 40a rd.8 col.2</t>
  </si>
  <si>
    <t>Anexa 40a rd 55 col.1</t>
  </si>
  <si>
    <t>Anexa 40a rd 55 col.2</t>
  </si>
  <si>
    <t>Anexa 40a rd.5 col.1</t>
  </si>
  <si>
    <t>Anexa 40a rd.55 col.02</t>
  </si>
  <si>
    <t>Anexa 01 rd.75 col.2</t>
  </si>
  <si>
    <t>Anexa 40a rd.489.33 col.1</t>
  </si>
  <si>
    <t>Anexa 40a rd.489.33 col.2</t>
  </si>
  <si>
    <t>Anexa 40a rd5 col.2</t>
  </si>
  <si>
    <t>Anexa 01              rd.90 col.1</t>
  </si>
  <si>
    <t>Anexa 01              rd.90 col.2</t>
  </si>
  <si>
    <t>Anexa 01              rd.87 col.1</t>
  </si>
  <si>
    <t>Anexa 01              rd.87 col.2</t>
  </si>
  <si>
    <t>Anexa 01              rd.88 col.2</t>
  </si>
  <si>
    <t>Anexa 02  rd.17 col.2</t>
  </si>
  <si>
    <t>Anexa 4 rd.15 col.4</t>
  </si>
  <si>
    <t>Anexa 02  rd.10 col.2</t>
  </si>
  <si>
    <t>Sold  la 31.12.2020</t>
  </si>
  <si>
    <t xml:space="preserve"> Sold la 31.12.2021</t>
  </si>
  <si>
    <t>Sold la 31.12.2021</t>
  </si>
  <si>
    <t xml:space="preserve">Pensie serviciu LG 56/2020 COVID </t>
  </si>
  <si>
    <t xml:space="preserve">Anexa 6 col 6 rd 24 </t>
  </si>
  <si>
    <t>Anexa 6  col 10 rd 13</t>
  </si>
  <si>
    <t>Anexa 6 col 8 rd 13</t>
  </si>
  <si>
    <t>CASA NAŢIONALĂ DE PENSII PUBLICE</t>
  </si>
  <si>
    <t>CASA JUDEŢEANĂ DE PENSII BOTOŞANI</t>
  </si>
  <si>
    <t xml:space="preserve"> BILANŢ BUGETUL DE STAT</t>
  </si>
  <si>
    <t>la data de 30 Iunie 2021</t>
  </si>
  <si>
    <t>DIRECTOR EXECUTIV,</t>
  </si>
  <si>
    <t>DIRECTOR EXECUTIV ADJUNCT,</t>
  </si>
  <si>
    <t>Cristina - Elena ANTON</t>
  </si>
  <si>
    <t>Ioan BUZILĂ</t>
  </si>
  <si>
    <t>Intocmit,</t>
  </si>
  <si>
    <t>Monica POSTEA</t>
  </si>
  <si>
    <t xml:space="preserve"> CONTUL DE REZULTAT PATRIMONIAL  </t>
  </si>
  <si>
    <t xml:space="preserve"> la data de 30 Iunie 2021</t>
  </si>
  <si>
    <t>Ioan BUZILA</t>
  </si>
  <si>
    <t xml:space="preserve"> SITUAŢIA FLUXURILOR DE TREZORERIE - Bugetul de Stat</t>
  </si>
  <si>
    <t>VIZAT TREZORERIE</t>
  </si>
  <si>
    <t>3. Numerar net din activitatea operaţională  (rd. 02- rd.03)</t>
  </si>
  <si>
    <t>PLĂŢI   RESTANTE  Bugetul de Stat</t>
  </si>
  <si>
    <t>CASA NATIONALA DE PENSII PUBLICE</t>
  </si>
  <si>
    <t>CASA JUDETEANA DE PENSII BOTOSANI</t>
  </si>
  <si>
    <t xml:space="preserve">       DIN ADMINISTRAŢIA CENTRALĂ  la data de 30 Iunie 2021</t>
  </si>
  <si>
    <t>Crtistina - Elena ANTON</t>
  </si>
  <si>
    <t xml:space="preserve">CONTUL DE EXECUŢIE A BUGETULUI INSTITUŢIEI PUBLICE- CHELTUIELI </t>
  </si>
  <si>
    <t xml:space="preserve">  la data de 30 Iunie 2021</t>
  </si>
  <si>
    <t>Sold la 30.06.2020</t>
  </si>
  <si>
    <r>
      <t>Stocuri, consumabile, lucrări şi servicii executate de terţi (ct.    6010000+6020100+6020200+6020300+6020400+6020500+6020600+6020700+6020800+6020900+6030000+6060000+6070000+6080000+6090000+6100000+6110000+6120000+6130000+6140000+6220000+6230000+6240100+6240200+6260000+6270000+6280000+</t>
    </r>
    <r>
      <rPr>
        <b/>
        <u val="single"/>
        <sz val="10"/>
        <rFont val="Trebuchet MS"/>
        <family val="2"/>
      </rPr>
      <t>6290100</t>
    </r>
    <r>
      <rPr>
        <b/>
        <sz val="10"/>
        <rFont val="Trebuchet MS"/>
        <family val="2"/>
      </rPr>
      <t>)</t>
    </r>
  </si>
  <si>
    <r>
      <t>Alte cheltuieli operaţionale                                                (ct. 6350100+</t>
    </r>
    <r>
      <rPr>
        <b/>
        <u val="single"/>
        <sz val="10"/>
        <rFont val="Trebuchet MS"/>
        <family val="2"/>
      </rPr>
      <t>6540000</t>
    </r>
    <r>
      <rPr>
        <b/>
        <sz val="10"/>
        <rFont val="Trebuchet MS"/>
        <family val="2"/>
      </rPr>
      <t>+6580101+ 6580109)</t>
    </r>
  </si>
  <si>
    <r>
      <t>Creanţe din operaţiuni comerciale, avansuri şi alte decontări (ct. 2320000+2340000+4090101+4090102+4110101+4110108+ 4130100+4180000+4250000+4280102+4610101+</t>
    </r>
    <r>
      <rPr>
        <b/>
        <u val="single"/>
        <sz val="10"/>
        <rFont val="Trebuchet MS"/>
        <family val="2"/>
      </rPr>
      <t>4610109</t>
    </r>
    <r>
      <rPr>
        <b/>
        <sz val="10"/>
        <rFont val="Trebuchet MS"/>
        <family val="2"/>
      </rPr>
      <t>+ 4730109**+4810101+4810102+4810103+4810900+4830000+4890101+4890301-4910100-4960100+5120800), din care:</t>
    </r>
  </si>
  <si>
    <r>
      <t xml:space="preserve">Decontări privind încheierea execuției bugetului de stat din anul curent (ct. </t>
    </r>
    <r>
      <rPr>
        <b/>
        <u val="single"/>
        <sz val="10"/>
        <rFont val="Trebuchet MS"/>
        <family val="2"/>
      </rPr>
      <t>4890201</t>
    </r>
    <r>
      <rPr>
        <b/>
        <sz val="10"/>
        <rFont val="Trebuchet MS"/>
        <family val="2"/>
      </rPr>
      <t>)</t>
    </r>
  </si>
  <si>
    <r>
      <t xml:space="preserve">Datorii comerciale şi avansuri   (ct. </t>
    </r>
    <r>
      <rPr>
        <b/>
        <u val="single"/>
        <sz val="10"/>
        <rFont val="Trebuchet MS"/>
        <family val="2"/>
      </rPr>
      <t>4010100</t>
    </r>
    <r>
      <rPr>
        <b/>
        <sz val="10"/>
        <rFont val="Trebuchet MS"/>
        <family val="2"/>
      </rPr>
      <t>+4030100+4040100+4050100+ 4080000+ 4190000+ 4620101), din care:</t>
    </r>
  </si>
  <si>
    <r>
      <t>Alte drepturi cuvenite  altor categorii de persoane (pensii, indemnizaţii de şomaj, burse)  (ct.   4220100+4220200+4240000+</t>
    </r>
    <r>
      <rPr>
        <b/>
        <u val="single"/>
        <sz val="10"/>
        <rFont val="Trebuchet MS"/>
        <family val="2"/>
      </rPr>
      <t>4260000+4270200</t>
    </r>
    <r>
      <rPr>
        <b/>
        <sz val="10"/>
        <rFont val="Trebuchet MS"/>
        <family val="2"/>
      </rPr>
      <t>+ 4270300+ 4290000+4380000), din care:</t>
    </r>
  </si>
  <si>
    <r>
      <t xml:space="preserve">Creante necurente – sume ce urmează a fi încasate după o perioada mai mare de un an                                                     (ct. </t>
    </r>
    <r>
      <rPr>
        <b/>
        <sz val="10"/>
        <rFont val="Trebuchet MS"/>
        <family val="2"/>
      </rPr>
      <t>4110201+4110208+4130200+4280202+4610201+</t>
    </r>
    <r>
      <rPr>
        <b/>
        <sz val="10"/>
        <rFont val="Trebuchet MS"/>
        <family val="2"/>
      </rPr>
      <t xml:space="preserve"> </t>
    </r>
    <r>
      <rPr>
        <b/>
        <u val="single"/>
        <sz val="10"/>
        <rFont val="Trebuchet MS"/>
        <family val="2"/>
      </rPr>
      <t>4610209</t>
    </r>
    <r>
      <rPr>
        <b/>
        <sz val="10"/>
        <rFont val="Trebuchet MS"/>
        <family val="2"/>
      </rPr>
      <t xml:space="preserve">- 4910200-4960200),  din care:  </t>
    </r>
  </si>
  <si>
    <r>
      <t xml:space="preserve">Conturi la trezorerie, casa în lei (ct.  5100000 + 5120101 + 5120501 + 5130101 + 5130301 + 5130302 + 5140101 + 5140301 + 5140302 + 5150101 + 5150103 + 5150301 + 5150500 + 5150600 + 5160101 + 5160301 + 5160302 + 5170101 + 5170301 + 5170302 + 5200100 + 5210100 + 5210300 + 5230000 + 5250101 + 5250102 + 5250301 + 5250302 + 5250400 + 5260000 + 5270000 + 5280000 + 5290101 + 5290201 + 5290301 + 5290400 + 5290901 + 5310101 + 5410101 + 5500101 + 5520000 + 5550101 + 5550400 + 5570101 + 5580101 + 5580201 + 5590101 + 5600101 + 5600300 + 5600401 + 5610101 + 5610300 + 5620101 + 5620300 + 5620401 + 5710100 + 5710300 + 5710400 + 5740101 + 5740102 + 5740301 + 5740302 + 5740400 + 5750100 + 5750300 + 5750400 </t>
    </r>
    <r>
      <rPr>
        <b/>
        <u val="single"/>
        <sz val="10"/>
        <rFont val="Trebuchet MS"/>
        <family val="2"/>
      </rPr>
      <t>-7700000</t>
    </r>
    <r>
      <rPr>
        <b/>
        <sz val="10"/>
        <rFont val="Trebuchet MS"/>
        <family val="2"/>
      </rPr>
      <t xml:space="preserve">) </t>
    </r>
  </si>
  <si>
    <t>Active fixe necorporale (ct. 2030000 + 2050000 + 2060000 + 2080100 + 2080200 + 2330000 - 2800300 - 2800500 - 2800800 - 2900400 - 2900500-2900800-2930100*)</t>
  </si>
  <si>
    <t>Active financiare necurente (investiţii pe termen lung) peste un an                                                                                  (ct.  2600100 + 2600200 + 2600300 + 2650000 + 2670201 + 2670202 + 2670203 + 2670204 + 2670205  +2670208 - 2960101 - 2960102-2960103-2960200),  din care:</t>
  </si>
  <si>
    <t>Stocuri    (ct. 3010000 + 3020100 + 3020200 + 3020300 + 3020400 + 3020500 + 3020600 + 3020700 + 3020800 + 3020900 + 3030100 + 3030200 + 3040100 + 3040200 + 3050100 + 3050200 + 3070000 + 3090000 + 3310000 + 3320000 + 3410000 + 3450000 + 3460000 + 3470000 + 3490000 + 3510100 + 3510200 + 3540100 + 3540500 + 3540600 + 3560000+3570000+3580000+3590000+3610000+3710000+ 3810000+/-3480000+/-3780000-3910000-3920100-3920200-3920300-3930000-3940100-3940500-3940600-3950100-3950200-3950300-3950400-3950600-3950700-3950800-3960000-3970000-3970100-3970200-3970300-3980000-4420803)</t>
  </si>
  <si>
    <t>Creanţe bugetare   (ct. 4310100**+4310200**+4310300**+4310400**+4310500**+ 4310600**+4310700**+4370100**+4370200**+4370300**+ 4420400 + 4420802 + 4440000** + 4460100** + 4460200** + 4480200 + 4610102 + 4610104 + 4630000 + 4640000+4650100+ 4650200+4660401+4660402+4660500+4660900+4810101**+ 4810102**+ 4810103**+ 4810900**- 4970000),  din care:</t>
  </si>
  <si>
    <t xml:space="preserve">Creanţele  bugetului general consolidat  (ct. 4630000 + 4640000 + 4650100 + 4650200 + 4660401 + 4660402+ 4660500+4660900-4970000) </t>
  </si>
  <si>
    <t xml:space="preserve">  Creanţe  din operaţiuni cu fonduri externe nerambursabile şi fonduri de la buget                                     (ct. 4500100 + 4500300 + 4500501 + 4500502 + 4500503 + 4500504 + 4500505 + 4500700 + 4510100 + 4510300 + 4510500 + 4530100 + 4540100 + 4540301 + 4540302 + 4540501 + 4540502 + 4540503 + 4540504 + 4550100 + 4550301 + 4550302 + 4550303 + 4560100 + 4560303 + 4560309 + 4570100 + 4570201 + 4570202 + 4570203 + 4570205 + 4570206 + 4570209 + 4570301 + 4570302 + 4570309 + 4580100 + 4580301 + 4580302 + 4610103 + 4730103**+ 4740000+4760000),   din care:</t>
  </si>
  <si>
    <t>Împrumuturi pe termen scurt acordate  (ct. 2670101 + 2670102 + 2670103 + 2670104 + 2670105 + 2670108 + 2670601 + 2670602 + 2670603 + 2670604 + 2670605 + 2670609 + 4680101 + 4680102 + 4680103 + 4680104 + 4680105 + 4680106 + 4680107+4680108+4680109+4690103+4690105+ 4690106+ 4690108+4690109)</t>
  </si>
  <si>
    <t xml:space="preserve">Conturi la instituţii de credit, BNR, casă în valută   (ct.  5110101 + 5110102 + 5120102 + 5120402 + 5120502 + 5130102 + 5130202 + 5140102 + 5140202 + 5150102 + 5150202 + 5150302 + 5160102 + 5160202 + 5170102 + 5170202 + 5290102 + 5290202 + 5290302 + 5290902 + 5310402 + 5410102 + 5410202 + 5500102 + 5550102 + 5550202 + 5570202 + 5580102 + 5580202 + 5580302 + 5580303 + 5590102 + 5590202 + 5600102 + 5600103+ 5600402+5610102+5610103+5620102+5620103+5620402)  </t>
  </si>
  <si>
    <t>Dobândă de încasat, alte valori, avansuri de trezorerie   (ct. 5320400+5180701+5180702)</t>
  </si>
  <si>
    <r>
      <t xml:space="preserve">Cheltuieli în avans (ct. </t>
    </r>
    <r>
      <rPr>
        <b/>
        <u val="single"/>
        <sz val="10"/>
        <rFont val="Trebuchet MS"/>
        <family val="2"/>
      </rPr>
      <t xml:space="preserve">4710000 </t>
    </r>
    <r>
      <rPr>
        <b/>
        <sz val="10"/>
        <rFont val="Trebuchet MS"/>
        <family val="2"/>
      </rPr>
      <t>)</t>
    </r>
  </si>
  <si>
    <t>Sume necurente- sume ce urmează a fi  plătite după o perioadă mai mare de un an                                                     (ct. 2690200+4010200+4030200+4040200+4050200+ 4280201+ 4620201 +4620209 +5090000),  din care:</t>
  </si>
  <si>
    <t>Împrumuturi pe termen lung  (ct. 1610200+1620200+1630200+1640200+1650200+ 1660201+1660202+1660203+1660204+1670201+1670202+ 1670203 +1670208 +1670209 -1690200)</t>
  </si>
  <si>
    <r>
      <t>Datorii comerciale,  avansuri şi alte decontări (ct. 2690100 +</t>
    </r>
    <r>
      <rPr>
        <b/>
        <u val="single"/>
        <sz val="10"/>
        <rFont val="Trebuchet MS"/>
        <family val="2"/>
      </rPr>
      <t xml:space="preserve">4010100 </t>
    </r>
    <r>
      <rPr>
        <b/>
        <sz val="10"/>
        <rFont val="Trebuchet MS"/>
        <family val="2"/>
      </rPr>
      <t>+4030100 +4040100 +4050100 + 4080000 +4190000 +4620101+4620109+4730109+4810101+ 4810102+4810103+4810900+ 4830000+4840000+</t>
    </r>
    <r>
      <rPr>
        <b/>
        <u val="single"/>
        <sz val="10"/>
        <rFont val="Trebuchet MS"/>
        <family val="2"/>
      </rPr>
      <t>4890201</t>
    </r>
    <r>
      <rPr>
        <b/>
        <sz val="10"/>
        <rFont val="Trebuchet MS"/>
        <family val="2"/>
      </rPr>
      <t>+ 5090000+5120800),  din care:</t>
    </r>
  </si>
  <si>
    <r>
      <t>Datorii către bugete  (ct. 4310100+4310200+4310300+4310400+4310500+4310600+ 4310700+4370100+4370200+4370300+4400000+4410000+ 4420300 +4420801 +4440000 +4460100+4460200+</t>
    </r>
    <r>
      <rPr>
        <b/>
        <u val="single"/>
        <sz val="10"/>
        <rFont val="Trebuchet MS"/>
        <family val="2"/>
      </rPr>
      <t>4480100</t>
    </r>
    <r>
      <rPr>
        <b/>
        <sz val="10"/>
        <rFont val="Trebuchet MS"/>
        <family val="2"/>
      </rPr>
      <t>+ 4550501 +4550502 +4550503 +4620109 +4670100+4670200+ 4670300+ 4670400+4670500+4670900+ 4730109+4810900), din care:</t>
    </r>
  </si>
  <si>
    <t>Datorii din operaţiuni cu Fonduri externe nerambursabile şi fonduri de la buget, alte datorii către alte organisme internaţionale  (ct.  4500200 +4500400 +4500600 +4510200 +4510401+4510402+ 4510409+4510601+4510602+ 4510603+4510605+4510606+ 4510609+4520100+4520200+ 4530200+4540200+4540401+ 4540402 +4540601 +4540602+ 4540603+4550200+4550401+ 4550402+4550403+4550404+ 4550409 +4560400+4580401+ 4580402+4580501+4580502+ 4590000+4620103+ 4730103+ 4760000)</t>
  </si>
  <si>
    <t>Împrumuturi pe termen scurt - sume ce urmează a fi  plătite într-o perioadă de până la  un an    (ct. 5180601+5180603+5180604+5180605+5180606+ 5180608 +5180609 +5180800 +5190101+5190102+5190103+ 5190104 +5190105 +5190106 +5190107 +5190108+5190109+ 5190110+ 5190180+5190190 )</t>
  </si>
  <si>
    <t>Împrumuturi pe termen lung – sume ce urmează a fi  plătite în cursul exerciţiului curent   (ct. 1610100+1620100+1630100+1640100+1650100+ 1660101 +1660102 +1660103 +1660104 +1670101+1670102+ 1670103 +1670108 +1670109 +1680100 +1680200 +1680300+ 1680400+1680500+1680701+1680702+1680703+1680708+ 1680709 -1690100)</t>
  </si>
  <si>
    <t xml:space="preserve">Rezerve, fonduri (ct.1000000+1010000+1020101+1020102+1020103+ 1030000 +1040101 +1040102 +1040103 +1050100+1050200+ 1050300 +1050400 +1050500 +1060000 +1320000 +1330000)  </t>
  </si>
  <si>
    <t xml:space="preserve">Disponibilităţi   ale instituţiilor publice la instituţiile de credit rezidente (ct.5110101 +5110102 +ct.5120102 +ct.5120402 +ct.5120502 +ct.5130102 +ct.5130202 +ct.5140102 +ct.5140202 +ct.5150102+ ct.5150202 +ct.5290102 +ct.5290902 +ct.5290302 +ct.5500102 +ct.5550102 +ct.5570202 +ct.5580102 +ct.5580202 +ct.5580302 +ct.5580303 +ct.5590102 +ct.5590202 +ct.5600102 +ct.5600103+ 5610102+5610103+ ct.5620102+ct.5620103),                            din care: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</si>
</sst>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$&quot;#,##0.00"/>
    <numFmt numFmtId="194" formatCode="0.0"/>
    <numFmt numFmtId="195" formatCode="dd\ mmm"/>
    <numFmt numFmtId="196" formatCode="mm/yy"/>
    <numFmt numFmtId="197" formatCode="[$€-2]\ #,##0.00_);[Red]\([$€-2]\ #,##0.00\)"/>
    <numFmt numFmtId="198" formatCode="00000"/>
  </numFmts>
  <fonts count="72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b/>
      <sz val="10"/>
      <color indexed="12"/>
      <name val="Trebuchet MS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Tahoma"/>
      <family val="2"/>
    </font>
    <font>
      <sz val="9"/>
      <name val="Arial"/>
      <family val="2"/>
    </font>
    <font>
      <b/>
      <sz val="11"/>
      <name val="Tahoma"/>
      <family val="2"/>
    </font>
    <font>
      <b/>
      <sz val="10"/>
      <name val="Arial Ro"/>
      <family val="2"/>
    </font>
    <font>
      <sz val="11"/>
      <color indexed="12"/>
      <name val="Tahoma"/>
      <family val="2"/>
    </font>
    <font>
      <sz val="11"/>
      <color indexed="10"/>
      <name val="Tahoma"/>
      <family val="2"/>
    </font>
    <font>
      <b/>
      <sz val="11"/>
      <name val="Trebuchet MS"/>
      <family val="2"/>
    </font>
    <font>
      <b/>
      <u val="single"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Trebuchet MS"/>
      <family val="2"/>
    </font>
    <font>
      <b/>
      <sz val="10"/>
      <color indexed="56"/>
      <name val="Trebuchet MS"/>
      <family val="2"/>
    </font>
    <font>
      <b/>
      <sz val="11"/>
      <color indexed="36"/>
      <name val="Tahoma"/>
      <family val="2"/>
    </font>
    <font>
      <sz val="10"/>
      <color indexed="30"/>
      <name val="Arial"/>
      <family val="2"/>
    </font>
    <font>
      <sz val="10"/>
      <color indexed="36"/>
      <name val="Arial"/>
      <family val="2"/>
    </font>
    <font>
      <sz val="10"/>
      <color indexed="21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Trebuchet MS"/>
      <family val="2"/>
    </font>
    <font>
      <b/>
      <sz val="10"/>
      <color rgb="FF002060"/>
      <name val="Trebuchet MS"/>
      <family val="2"/>
    </font>
    <font>
      <b/>
      <sz val="11"/>
      <color rgb="FF7030A0"/>
      <name val="Tahoma"/>
      <family val="2"/>
    </font>
    <font>
      <sz val="10"/>
      <color rgb="FF0070C0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  <font>
      <sz val="10"/>
      <color theme="8" tint="-0.4999699890613556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563">
    <xf numFmtId="0" fontId="0" fillId="0" borderId="0" xfId="0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0" borderId="0" xfId="64" applyNumberFormat="1" applyFont="1" applyBorder="1" applyAlignment="1" applyProtection="1">
      <alignment horizontal="center" vertical="center"/>
      <protection/>
    </xf>
    <xf numFmtId="0" fontId="5" fillId="0" borderId="0" xfId="64" applyFont="1" applyAlignment="1">
      <alignment vertical="center"/>
      <protection/>
    </xf>
    <xf numFmtId="0" fontId="5" fillId="34" borderId="0" xfId="64" applyFont="1" applyFill="1" applyAlignment="1">
      <alignment vertical="center"/>
      <protection/>
    </xf>
    <xf numFmtId="3" fontId="6" fillId="0" borderId="0" xfId="64" applyNumberFormat="1" applyFont="1" applyAlignment="1" applyProtection="1">
      <alignment vertical="center"/>
      <protection/>
    </xf>
    <xf numFmtId="3" fontId="5" fillId="0" borderId="0" xfId="64" applyNumberFormat="1" applyFont="1" applyAlignment="1" applyProtection="1">
      <alignment vertical="center"/>
      <protection/>
    </xf>
    <xf numFmtId="0" fontId="5" fillId="0" borderId="0" xfId="0" applyFont="1" applyAlignment="1">
      <alignment vertical="center" wrapText="1"/>
    </xf>
    <xf numFmtId="3" fontId="5" fillId="0" borderId="0" xfId="57" applyNumberFormat="1" applyFont="1" applyFill="1" applyAlignment="1">
      <alignment horizontal="center" vertical="center"/>
      <protection/>
    </xf>
    <xf numFmtId="0" fontId="5" fillId="0" borderId="0" xfId="57" applyFont="1" applyFill="1" applyAlignment="1">
      <alignment horizontal="center" vertical="center"/>
      <protection/>
    </xf>
    <xf numFmtId="15" fontId="5" fillId="0" borderId="0" xfId="57" applyNumberFormat="1" applyFont="1" applyFill="1" applyAlignment="1">
      <alignment horizontal="center" vertical="center"/>
      <protection/>
    </xf>
    <xf numFmtId="3" fontId="6" fillId="0" borderId="12" xfId="57" applyNumberFormat="1" applyFont="1" applyFill="1" applyBorder="1" applyAlignment="1">
      <alignment horizontal="center" vertical="center"/>
      <protection/>
    </xf>
    <xf numFmtId="0" fontId="6" fillId="0" borderId="12" xfId="57" applyFont="1" applyFill="1" applyBorder="1" applyAlignment="1">
      <alignment horizontal="center" vertical="center"/>
      <protection/>
    </xf>
    <xf numFmtId="3" fontId="6" fillId="0" borderId="20" xfId="57" applyNumberFormat="1" applyFont="1" applyFill="1" applyBorder="1" applyAlignment="1">
      <alignment horizontal="center" vertical="center"/>
      <protection/>
    </xf>
    <xf numFmtId="3" fontId="5" fillId="0" borderId="12" xfId="57" applyNumberFormat="1" applyFont="1" applyFill="1" applyBorder="1" applyAlignment="1">
      <alignment horizontal="center" vertical="center"/>
      <protection/>
    </xf>
    <xf numFmtId="3" fontId="6" fillId="0" borderId="0" xfId="0" applyNumberFormat="1" applyFont="1" applyAlignment="1">
      <alignment/>
    </xf>
    <xf numFmtId="0" fontId="6" fillId="35" borderId="2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quotePrefix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 wrapText="1"/>
    </xf>
    <xf numFmtId="0" fontId="65" fillId="0" borderId="14" xfId="0" applyFont="1" applyBorder="1" applyAlignment="1">
      <alignment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4" fillId="0" borderId="25" xfId="0" applyFont="1" applyFill="1" applyBorder="1" applyAlignment="1">
      <alignment horizontal="center" vertical="center" wrapText="1"/>
    </xf>
    <xf numFmtId="3" fontId="6" fillId="0" borderId="12" xfId="64" applyNumberFormat="1" applyFont="1" applyBorder="1" applyAlignment="1" applyProtection="1" quotePrefix="1">
      <alignment horizontal="center" vertical="center"/>
      <protection/>
    </xf>
    <xf numFmtId="49" fontId="6" fillId="0" borderId="12" xfId="64" applyNumberFormat="1" applyFont="1" applyBorder="1" applyAlignment="1" applyProtection="1">
      <alignment horizontal="center" vertical="center"/>
      <protection/>
    </xf>
    <xf numFmtId="49" fontId="5" fillId="0" borderId="12" xfId="64" applyNumberFormat="1" applyFont="1" applyBorder="1" applyAlignment="1" applyProtection="1">
      <alignment horizontal="center" vertical="center"/>
      <protection/>
    </xf>
    <xf numFmtId="3" fontId="5" fillId="0" borderId="12" xfId="64" applyNumberFormat="1" applyFont="1" applyBorder="1" applyAlignment="1" applyProtection="1" quotePrefix="1">
      <alignment horizontal="center" vertical="center"/>
      <protection/>
    </xf>
    <xf numFmtId="0" fontId="5" fillId="0" borderId="12" xfId="64" applyNumberFormat="1" applyFont="1" applyBorder="1" applyAlignment="1" applyProtection="1">
      <alignment horizontal="center" vertical="center"/>
      <protection/>
    </xf>
    <xf numFmtId="0" fontId="6" fillId="0" borderId="12" xfId="64" applyNumberFormat="1" applyFont="1" applyBorder="1" applyAlignment="1" applyProtection="1" quotePrefix="1">
      <alignment horizontal="center" vertical="center"/>
      <protection/>
    </xf>
    <xf numFmtId="49" fontId="6" fillId="0" borderId="12" xfId="64" applyNumberFormat="1" applyFont="1" applyBorder="1" applyAlignment="1" applyProtection="1">
      <alignment horizontal="center" vertical="center" wrapText="1"/>
      <protection/>
    </xf>
    <xf numFmtId="49" fontId="6" fillId="0" borderId="12" xfId="64" applyNumberFormat="1" applyFont="1" applyBorder="1" applyAlignment="1" applyProtection="1" quotePrefix="1">
      <alignment horizontal="center" vertical="center"/>
      <protection/>
    </xf>
    <xf numFmtId="49" fontId="5" fillId="0" borderId="12" xfId="64" applyNumberFormat="1" applyFont="1" applyBorder="1" applyAlignment="1" applyProtection="1" quotePrefix="1">
      <alignment horizontal="center" vertical="center"/>
      <protection/>
    </xf>
    <xf numFmtId="0" fontId="5" fillId="0" borderId="25" xfId="64" applyFont="1" applyBorder="1" applyAlignment="1">
      <alignment horizontal="center" vertical="center"/>
      <protection/>
    </xf>
    <xf numFmtId="3" fontId="6" fillId="0" borderId="17" xfId="64" applyNumberFormat="1" applyFont="1" applyBorder="1" applyAlignment="1" applyProtection="1" quotePrefix="1">
      <alignment horizontal="center" vertical="center"/>
      <protection/>
    </xf>
    <xf numFmtId="49" fontId="6" fillId="0" borderId="10" xfId="64" applyNumberFormat="1" applyFont="1" applyBorder="1" applyAlignment="1" applyProtection="1">
      <alignment horizontal="center" vertical="center"/>
      <protection/>
    </xf>
    <xf numFmtId="0" fontId="5" fillId="0" borderId="0" xfId="57" applyFont="1" applyFill="1" applyAlignment="1">
      <alignment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6" fillId="0" borderId="0" xfId="57" applyFont="1" applyFill="1" applyBorder="1" applyAlignment="1">
      <alignment horizontal="center" vertical="center"/>
      <protection/>
    </xf>
    <xf numFmtId="3" fontId="6" fillId="0" borderId="0" xfId="57" applyNumberFormat="1" applyFont="1" applyFill="1" applyBorder="1" applyAlignment="1">
      <alignment horizontal="center" vertical="center"/>
      <protection/>
    </xf>
    <xf numFmtId="0" fontId="6" fillId="0" borderId="20" xfId="57" applyFont="1" applyFill="1" applyBorder="1" applyAlignment="1">
      <alignment horizontal="left" vertical="center" wrapText="1"/>
      <protection/>
    </xf>
    <xf numFmtId="3" fontId="5" fillId="0" borderId="14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left" vertical="center" wrapText="1"/>
    </xf>
    <xf numFmtId="0" fontId="5" fillId="35" borderId="28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28" xfId="59" applyFont="1" applyFill="1" applyBorder="1" applyAlignment="1">
      <alignment horizontal="center" vertical="center"/>
      <protection/>
    </xf>
    <xf numFmtId="0" fontId="13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6" fillId="0" borderId="0" xfId="57" applyFont="1" applyFill="1" applyAlignment="1">
      <alignment vertical="center"/>
      <protection/>
    </xf>
    <xf numFmtId="3" fontId="5" fillId="0" borderId="12" xfId="57" applyNumberFormat="1" applyFont="1" applyFill="1" applyBorder="1" applyAlignment="1">
      <alignment horizontal="left" vertical="center" wrapText="1"/>
      <protection/>
    </xf>
    <xf numFmtId="3" fontId="6" fillId="0" borderId="12" xfId="57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>
      <alignment horizontal="center" vertical="center"/>
    </xf>
    <xf numFmtId="0" fontId="6" fillId="0" borderId="0" xfId="57" applyFont="1" applyFill="1" applyBorder="1" applyAlignment="1">
      <alignment horizontal="left" vertical="center" wrapText="1"/>
      <protection/>
    </xf>
    <xf numFmtId="0" fontId="5" fillId="35" borderId="29" xfId="0" applyFont="1" applyFill="1" applyBorder="1" applyAlignment="1">
      <alignment horizontal="left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17" fillId="0" borderId="0" xfId="59" applyFont="1" applyFill="1" applyBorder="1">
      <alignment/>
      <protection/>
    </xf>
    <xf numFmtId="3" fontId="17" fillId="0" borderId="0" xfId="59" applyNumberFormat="1" applyFont="1" applyFill="1" applyBorder="1" applyAlignment="1">
      <alignment/>
      <protection/>
    </xf>
    <xf numFmtId="0" fontId="17" fillId="0" borderId="0" xfId="59" applyFont="1" applyFill="1">
      <alignment/>
      <protection/>
    </xf>
    <xf numFmtId="0" fontId="13" fillId="0" borderId="0" xfId="59" applyFont="1" applyFill="1" applyBorder="1" applyAlignment="1">
      <alignment/>
      <protection/>
    </xf>
    <xf numFmtId="0" fontId="13" fillId="0" borderId="0" xfId="59" applyFont="1" applyFill="1">
      <alignment/>
      <protection/>
    </xf>
    <xf numFmtId="0" fontId="17" fillId="0" borderId="0" xfId="59" applyFont="1" applyFill="1" applyAlignment="1">
      <alignment horizontal="center"/>
      <protection/>
    </xf>
    <xf numFmtId="0" fontId="17" fillId="0" borderId="12" xfId="59" applyFont="1" applyFill="1" applyBorder="1" applyAlignment="1">
      <alignment horizontal="center" vertical="center" wrapText="1"/>
      <protection/>
    </xf>
    <xf numFmtId="0" fontId="17" fillId="0" borderId="28" xfId="59" applyFont="1" applyFill="1" applyBorder="1" applyAlignment="1">
      <alignment horizontal="left" vertical="center" wrapText="1"/>
      <protection/>
    </xf>
    <xf numFmtId="3" fontId="17" fillId="0" borderId="12" xfId="59" applyNumberFormat="1" applyFont="1" applyFill="1" applyBorder="1" applyAlignment="1">
      <alignment horizontal="right" vertical="center" wrapText="1"/>
      <protection/>
    </xf>
    <xf numFmtId="3" fontId="17" fillId="0" borderId="13" xfId="59" applyNumberFormat="1" applyFont="1" applyFill="1" applyBorder="1" applyAlignment="1">
      <alignment horizontal="right" vertical="center" wrapText="1"/>
      <protection/>
    </xf>
    <xf numFmtId="0" fontId="15" fillId="0" borderId="28" xfId="59" applyFont="1" applyFill="1" applyBorder="1" applyAlignment="1">
      <alignment horizontal="left" vertical="center" wrapText="1"/>
      <protection/>
    </xf>
    <xf numFmtId="0" fontId="15" fillId="0" borderId="12" xfId="59" applyFont="1" applyFill="1" applyBorder="1" applyAlignment="1">
      <alignment horizontal="center" vertical="center" wrapText="1"/>
      <protection/>
    </xf>
    <xf numFmtId="3" fontId="15" fillId="0" borderId="12" xfId="59" applyNumberFormat="1" applyFont="1" applyFill="1" applyBorder="1" applyAlignment="1">
      <alignment horizontal="right" vertical="center" wrapText="1"/>
      <protection/>
    </xf>
    <xf numFmtId="3" fontId="15" fillId="0" borderId="13" xfId="59" applyNumberFormat="1" applyFont="1" applyFill="1" applyBorder="1" applyAlignment="1">
      <alignment horizontal="right" vertical="center" wrapText="1"/>
      <protection/>
    </xf>
    <xf numFmtId="0" fontId="15" fillId="0" borderId="0" xfId="59" applyFont="1" applyFill="1" applyAlignment="1">
      <alignment horizontal="center"/>
      <protection/>
    </xf>
    <xf numFmtId="3" fontId="17" fillId="0" borderId="0" xfId="59" applyNumberFormat="1" applyFont="1" applyFill="1" applyBorder="1" applyAlignment="1">
      <alignment horizontal="center" vertical="center" wrapText="1"/>
      <protection/>
    </xf>
    <xf numFmtId="49" fontId="17" fillId="0" borderId="12" xfId="59" applyNumberFormat="1" applyFont="1" applyFill="1" applyBorder="1" applyAlignment="1">
      <alignment horizontal="center" vertical="center" wrapText="1"/>
      <protection/>
    </xf>
    <xf numFmtId="0" fontId="15" fillId="0" borderId="0" xfId="59" applyFont="1" applyFill="1" applyBorder="1">
      <alignment/>
      <protection/>
    </xf>
    <xf numFmtId="0" fontId="15" fillId="0" borderId="12" xfId="59" applyFont="1" applyFill="1" applyBorder="1" applyAlignment="1">
      <alignment horizontal="center"/>
      <protection/>
    </xf>
    <xf numFmtId="3" fontId="15" fillId="0" borderId="12" xfId="59" applyNumberFormat="1" applyFont="1" applyFill="1" applyBorder="1" applyAlignment="1">
      <alignment horizontal="right"/>
      <protection/>
    </xf>
    <xf numFmtId="0" fontId="19" fillId="0" borderId="12" xfId="59" applyFont="1" applyFill="1" applyBorder="1" applyAlignment="1">
      <alignment horizontal="center"/>
      <protection/>
    </xf>
    <xf numFmtId="0" fontId="15" fillId="0" borderId="0" xfId="59" applyFont="1" applyFill="1" applyBorder="1" applyAlignment="1">
      <alignment horizontal="center"/>
      <protection/>
    </xf>
    <xf numFmtId="0" fontId="15" fillId="0" borderId="28" xfId="59" applyFont="1" applyFill="1" applyBorder="1" applyAlignment="1">
      <alignment wrapText="1"/>
      <protection/>
    </xf>
    <xf numFmtId="0" fontId="20" fillId="0" borderId="12" xfId="59" applyFont="1" applyFill="1" applyBorder="1" applyAlignment="1">
      <alignment horizontal="center"/>
      <protection/>
    </xf>
    <xf numFmtId="0" fontId="20" fillId="0" borderId="0" xfId="59" applyFont="1" applyFill="1" applyBorder="1">
      <alignment/>
      <protection/>
    </xf>
    <xf numFmtId="0" fontId="66" fillId="0" borderId="12" xfId="59" applyFont="1" applyFill="1" applyBorder="1" applyAlignment="1">
      <alignment horizontal="center"/>
      <protection/>
    </xf>
    <xf numFmtId="0" fontId="66" fillId="0" borderId="0" xfId="59" applyFont="1" applyFill="1" applyBorder="1">
      <alignment/>
      <protection/>
    </xf>
    <xf numFmtId="3" fontId="15" fillId="0" borderId="0" xfId="59" applyNumberFormat="1" applyFont="1" applyFill="1" applyBorder="1" applyAlignment="1">
      <alignment horizontal="center"/>
      <protection/>
    </xf>
    <xf numFmtId="3" fontId="15" fillId="0" borderId="0" xfId="59" applyNumberFormat="1" applyFont="1" applyFill="1" applyBorder="1">
      <alignment/>
      <protection/>
    </xf>
    <xf numFmtId="0" fontId="1" fillId="0" borderId="0" xfId="59" applyFont="1" applyFill="1" applyBorder="1">
      <alignment/>
      <protection/>
    </xf>
    <xf numFmtId="0" fontId="1" fillId="0" borderId="0" xfId="59" applyFont="1" applyFill="1" applyBorder="1" applyAlignment="1">
      <alignment horizontal="center"/>
      <protection/>
    </xf>
    <xf numFmtId="0" fontId="1" fillId="0" borderId="0" xfId="59" applyFont="1" applyFill="1" applyBorder="1" applyAlignment="1">
      <alignment horizontal="left"/>
      <protection/>
    </xf>
    <xf numFmtId="0" fontId="15" fillId="0" borderId="0" xfId="59" applyFont="1" applyFill="1">
      <alignment/>
      <protection/>
    </xf>
    <xf numFmtId="3" fontId="15" fillId="0" borderId="0" xfId="59" applyNumberFormat="1" applyFont="1" applyFill="1" applyAlignment="1">
      <alignment horizontal="center"/>
      <protection/>
    </xf>
    <xf numFmtId="3" fontId="15" fillId="0" borderId="0" xfId="59" applyNumberFormat="1" applyFont="1" applyFill="1">
      <alignment/>
      <protection/>
    </xf>
    <xf numFmtId="3" fontId="0" fillId="0" borderId="0" xfId="59" applyNumberFormat="1" applyFont="1" applyFill="1">
      <alignment/>
      <protection/>
    </xf>
    <xf numFmtId="3" fontId="0" fillId="35" borderId="0" xfId="59" applyNumberFormat="1" applyFont="1" applyFill="1">
      <alignment/>
      <protection/>
    </xf>
    <xf numFmtId="3" fontId="67" fillId="0" borderId="0" xfId="59" applyNumberFormat="1" applyFont="1" applyFill="1">
      <alignment/>
      <protection/>
    </xf>
    <xf numFmtId="3" fontId="0" fillId="0" borderId="0" xfId="59" applyNumberFormat="1" applyFont="1" applyFill="1">
      <alignment/>
      <protection/>
    </xf>
    <xf numFmtId="3" fontId="0" fillId="0" borderId="0" xfId="59" applyNumberFormat="1" applyFont="1" applyFill="1" applyBorder="1">
      <alignment/>
      <protection/>
    </xf>
    <xf numFmtId="3" fontId="0" fillId="0" borderId="0" xfId="59" applyNumberFormat="1" applyFont="1" applyFill="1" applyBorder="1">
      <alignment/>
      <protection/>
    </xf>
    <xf numFmtId="0" fontId="15" fillId="0" borderId="0" xfId="59" applyFont="1" applyFill="1" applyBorder="1">
      <alignment/>
      <protection/>
    </xf>
    <xf numFmtId="0" fontId="17" fillId="0" borderId="19" xfId="59" applyFont="1" applyFill="1" applyBorder="1" applyAlignment="1">
      <alignment horizontal="left"/>
      <protection/>
    </xf>
    <xf numFmtId="0" fontId="17" fillId="0" borderId="17" xfId="59" applyFont="1" applyFill="1" applyBorder="1" applyAlignment="1">
      <alignment horizontal="center"/>
      <protection/>
    </xf>
    <xf numFmtId="3" fontId="17" fillId="0" borderId="17" xfId="59" applyNumberFormat="1" applyFont="1" applyFill="1" applyBorder="1" applyAlignment="1">
      <alignment horizontal="right"/>
      <protection/>
    </xf>
    <xf numFmtId="3" fontId="17" fillId="0" borderId="18" xfId="59" applyNumberFormat="1" applyFont="1" applyFill="1" applyBorder="1" applyAlignment="1">
      <alignment horizontal="right"/>
      <protection/>
    </xf>
    <xf numFmtId="0" fontId="17" fillId="0" borderId="29" xfId="59" applyFont="1" applyFill="1" applyBorder="1" applyAlignment="1">
      <alignment horizontal="left" vertical="center" wrapText="1"/>
      <protection/>
    </xf>
    <xf numFmtId="0" fontId="17" fillId="0" borderId="30" xfId="59" applyFont="1" applyFill="1" applyBorder="1" applyAlignment="1">
      <alignment horizontal="center" vertical="center" wrapText="1"/>
      <protection/>
    </xf>
    <xf numFmtId="3" fontId="17" fillId="0" borderId="30" xfId="59" applyNumberFormat="1" applyFont="1" applyFill="1" applyBorder="1" applyAlignment="1">
      <alignment horizontal="right" vertical="center" wrapText="1"/>
      <protection/>
    </xf>
    <xf numFmtId="3" fontId="17" fillId="0" borderId="31" xfId="59" applyNumberFormat="1" applyFont="1" applyFill="1" applyBorder="1" applyAlignment="1">
      <alignment horizontal="right" vertical="center" wrapText="1"/>
      <protection/>
    </xf>
    <xf numFmtId="0" fontId="17" fillId="0" borderId="19" xfId="59" applyFont="1" applyFill="1" applyBorder="1" applyAlignment="1">
      <alignment horizontal="left" wrapText="1"/>
      <protection/>
    </xf>
    <xf numFmtId="0" fontId="17" fillId="0" borderId="20" xfId="59" applyFont="1" applyFill="1" applyBorder="1" applyAlignment="1">
      <alignment horizontal="center" vertical="center" wrapText="1"/>
      <protection/>
    </xf>
    <xf numFmtId="3" fontId="17" fillId="0" borderId="20" xfId="59" applyNumberFormat="1" applyFont="1" applyFill="1" applyBorder="1" applyAlignment="1">
      <alignment horizontal="right" vertical="center" wrapText="1"/>
      <protection/>
    </xf>
    <xf numFmtId="3" fontId="17" fillId="0" borderId="32" xfId="59" applyNumberFormat="1" applyFont="1" applyFill="1" applyBorder="1" applyAlignment="1">
      <alignment horizontal="right" vertical="center" wrapText="1"/>
      <protection/>
    </xf>
    <xf numFmtId="0" fontId="17" fillId="0" borderId="19" xfId="59" applyFont="1" applyFill="1" applyBorder="1" applyAlignment="1">
      <alignment horizontal="left" vertical="center" wrapText="1"/>
      <protection/>
    </xf>
    <xf numFmtId="0" fontId="17" fillId="0" borderId="17" xfId="59" applyFont="1" applyFill="1" applyBorder="1" applyAlignment="1">
      <alignment horizontal="center" vertical="center" wrapText="1"/>
      <protection/>
    </xf>
    <xf numFmtId="3" fontId="17" fillId="0" borderId="17" xfId="59" applyNumberFormat="1" applyFont="1" applyFill="1" applyBorder="1" applyAlignment="1">
      <alignment horizontal="right" vertical="center" wrapText="1"/>
      <protection/>
    </xf>
    <xf numFmtId="3" fontId="17" fillId="0" borderId="18" xfId="59" applyNumberFormat="1" applyFont="1" applyFill="1" applyBorder="1" applyAlignment="1">
      <alignment horizontal="right" vertical="center" wrapText="1"/>
      <protection/>
    </xf>
    <xf numFmtId="3" fontId="68" fillId="0" borderId="0" xfId="59" applyNumberFormat="1" applyFont="1" applyFill="1">
      <alignment/>
      <protection/>
    </xf>
    <xf numFmtId="3" fontId="69" fillId="0" borderId="0" xfId="59" applyNumberFormat="1" applyFont="1" applyFill="1">
      <alignment/>
      <protection/>
    </xf>
    <xf numFmtId="3" fontId="69" fillId="0" borderId="0" xfId="59" applyNumberFormat="1" applyFont="1" applyFill="1" applyBorder="1">
      <alignment/>
      <protection/>
    </xf>
    <xf numFmtId="3" fontId="70" fillId="0" borderId="0" xfId="59" applyNumberFormat="1" applyFont="1" applyFill="1">
      <alignment/>
      <protection/>
    </xf>
    <xf numFmtId="3" fontId="70" fillId="35" borderId="0" xfId="59" applyNumberFormat="1" applyFont="1" applyFill="1">
      <alignment/>
      <protection/>
    </xf>
    <xf numFmtId="3" fontId="5" fillId="0" borderId="0" xfId="64" applyNumberFormat="1" applyFont="1" applyAlignment="1">
      <alignment vertical="center"/>
      <protection/>
    </xf>
    <xf numFmtId="3" fontId="17" fillId="0" borderId="0" xfId="59" applyNumberFormat="1" applyFont="1" applyFill="1">
      <alignment/>
      <protection/>
    </xf>
    <xf numFmtId="3" fontId="13" fillId="0" borderId="0" xfId="59" applyNumberFormat="1" applyFont="1" applyFill="1" applyBorder="1" applyAlignment="1">
      <alignment/>
      <protection/>
    </xf>
    <xf numFmtId="3" fontId="13" fillId="0" borderId="0" xfId="59" applyNumberFormat="1" applyFont="1" applyFill="1">
      <alignment/>
      <protection/>
    </xf>
    <xf numFmtId="3" fontId="17" fillId="0" borderId="0" xfId="59" applyNumberFormat="1" applyFont="1" applyFill="1" applyAlignment="1">
      <alignment horizontal="center"/>
      <protection/>
    </xf>
    <xf numFmtId="3" fontId="17" fillId="0" borderId="0" xfId="59" applyNumberFormat="1" applyFont="1" applyFill="1" applyBorder="1">
      <alignment/>
      <protection/>
    </xf>
    <xf numFmtId="3" fontId="15" fillId="0" borderId="0" xfId="59" applyNumberFormat="1" applyFont="1" applyFill="1" applyBorder="1">
      <alignment/>
      <protection/>
    </xf>
    <xf numFmtId="3" fontId="20" fillId="0" borderId="0" xfId="59" applyNumberFormat="1" applyFont="1" applyFill="1" applyBorder="1">
      <alignment/>
      <protection/>
    </xf>
    <xf numFmtId="3" fontId="66" fillId="0" borderId="0" xfId="59" applyNumberFormat="1" applyFont="1" applyFill="1" applyBorder="1">
      <alignment/>
      <protection/>
    </xf>
    <xf numFmtId="3" fontId="15" fillId="0" borderId="0" xfId="59" applyNumberFormat="1" applyFont="1" applyFill="1" applyBorder="1" applyAlignment="1">
      <alignment horizontal="right"/>
      <protection/>
    </xf>
    <xf numFmtId="3" fontId="1" fillId="0" borderId="0" xfId="59" applyNumberFormat="1" applyFont="1" applyFill="1" applyBorder="1" applyAlignment="1">
      <alignment horizontal="center"/>
      <protection/>
    </xf>
    <xf numFmtId="3" fontId="1" fillId="0" borderId="0" xfId="59" applyNumberFormat="1" applyFont="1" applyFill="1" applyBorder="1">
      <alignment/>
      <protection/>
    </xf>
    <xf numFmtId="3" fontId="1" fillId="0" borderId="0" xfId="59" applyNumberFormat="1" applyFont="1" applyFill="1" applyBorder="1" applyAlignment="1">
      <alignment horizontal="right"/>
      <protection/>
    </xf>
    <xf numFmtId="3" fontId="15" fillId="0" borderId="0" xfId="59" applyNumberFormat="1" applyFont="1" applyFill="1" applyAlignment="1">
      <alignment horizontal="right"/>
      <protection/>
    </xf>
    <xf numFmtId="0" fontId="5" fillId="35" borderId="28" xfId="0" applyFont="1" applyFill="1" applyBorder="1" applyAlignment="1">
      <alignment/>
    </xf>
    <xf numFmtId="3" fontId="64" fillId="0" borderId="27" xfId="0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 wrapText="1"/>
    </xf>
    <xf numFmtId="3" fontId="71" fillId="35" borderId="12" xfId="0" applyNumberFormat="1" applyFont="1" applyFill="1" applyBorder="1" applyAlignment="1">
      <alignment horizontal="center" vertical="center" wrapText="1"/>
    </xf>
    <xf numFmtId="3" fontId="71" fillId="35" borderId="12" xfId="59" applyNumberFormat="1" applyFont="1" applyFill="1" applyBorder="1" applyAlignment="1">
      <alignment horizontal="center" vertical="center" wrapText="1"/>
      <protection/>
    </xf>
    <xf numFmtId="3" fontId="69" fillId="36" borderId="12" xfId="59" applyNumberFormat="1" applyFont="1" applyFill="1" applyBorder="1" applyAlignment="1">
      <alignment horizontal="right"/>
      <protection/>
    </xf>
    <xf numFmtId="3" fontId="69" fillId="35" borderId="12" xfId="59" applyNumberFormat="1" applyFont="1" applyFill="1" applyBorder="1" applyAlignment="1">
      <alignment horizontal="right"/>
      <protection/>
    </xf>
    <xf numFmtId="3" fontId="69" fillId="2" borderId="12" xfId="0" applyNumberFormat="1" applyFont="1" applyFill="1" applyBorder="1" applyAlignment="1">
      <alignment horizontal="right"/>
    </xf>
    <xf numFmtId="3" fontId="69" fillId="36" borderId="12" xfId="0" applyNumberFormat="1" applyFont="1" applyFill="1" applyBorder="1" applyAlignment="1">
      <alignment horizontal="right"/>
    </xf>
    <xf numFmtId="3" fontId="69" fillId="0" borderId="0" xfId="59" applyNumberFormat="1" applyFont="1" applyFill="1" applyAlignment="1">
      <alignment horizontal="right"/>
      <protection/>
    </xf>
    <xf numFmtId="3" fontId="14" fillId="36" borderId="12" xfId="59" applyNumberFormat="1" applyFont="1" applyFill="1" applyBorder="1" applyAlignment="1">
      <alignment horizontal="center" vertical="center" wrapText="1"/>
      <protection/>
    </xf>
    <xf numFmtId="3" fontId="14" fillId="2" borderId="12" xfId="0" applyNumberFormat="1" applyFont="1" applyFill="1" applyBorder="1" applyAlignment="1">
      <alignment horizontal="center" vertical="center" wrapText="1"/>
    </xf>
    <xf numFmtId="3" fontId="14" fillId="36" borderId="12" xfId="0" applyNumberFormat="1" applyFont="1" applyFill="1" applyBorder="1" applyAlignment="1">
      <alignment horizontal="center" vertical="center" wrapText="1"/>
    </xf>
    <xf numFmtId="3" fontId="14" fillId="0" borderId="0" xfId="59" applyNumberFormat="1" applyFont="1" applyFill="1">
      <alignment/>
      <protection/>
    </xf>
    <xf numFmtId="3" fontId="12" fillId="0" borderId="25" xfId="0" applyNumberFormat="1" applyFont="1" applyFill="1" applyBorder="1" applyAlignment="1">
      <alignment horizontal="center" vertical="center" wrapText="1"/>
    </xf>
    <xf numFmtId="0" fontId="17" fillId="0" borderId="28" xfId="59" applyFont="1" applyFill="1" applyBorder="1" applyAlignment="1">
      <alignment vertical="center" wrapText="1"/>
      <protection/>
    </xf>
    <xf numFmtId="0" fontId="15" fillId="0" borderId="28" xfId="59" applyFont="1" applyFill="1" applyBorder="1" applyAlignment="1">
      <alignment horizontal="left" wrapText="1"/>
      <protection/>
    </xf>
    <xf numFmtId="0" fontId="17" fillId="0" borderId="19" xfId="59" applyFont="1" applyFill="1" applyBorder="1" applyAlignment="1">
      <alignment horizontal="center" vertical="center" wrapText="1"/>
      <protection/>
    </xf>
    <xf numFmtId="3" fontId="18" fillId="0" borderId="17" xfId="59" applyNumberFormat="1" applyFont="1" applyFill="1" applyBorder="1" applyAlignment="1">
      <alignment horizontal="center" vertical="center" wrapText="1"/>
      <protection/>
    </xf>
    <xf numFmtId="3" fontId="18" fillId="0" borderId="18" xfId="59" applyNumberFormat="1" applyFont="1" applyFill="1" applyBorder="1" applyAlignment="1">
      <alignment horizontal="center" vertical="center" wrapText="1"/>
      <protection/>
    </xf>
    <xf numFmtId="3" fontId="17" fillId="0" borderId="17" xfId="59" applyNumberFormat="1" applyFont="1" applyFill="1" applyBorder="1" applyAlignment="1">
      <alignment horizontal="center" vertical="center" wrapText="1"/>
      <protection/>
    </xf>
    <xf numFmtId="3" fontId="17" fillId="0" borderId="18" xfId="59" applyNumberFormat="1" applyFont="1" applyFill="1" applyBorder="1" applyAlignment="1">
      <alignment horizontal="center" vertical="center" wrapText="1"/>
      <protection/>
    </xf>
    <xf numFmtId="0" fontId="15" fillId="0" borderId="34" xfId="59" applyFont="1" applyFill="1" applyBorder="1" applyAlignment="1">
      <alignment horizontal="left" wrapText="1"/>
      <protection/>
    </xf>
    <xf numFmtId="0" fontId="15" fillId="0" borderId="20" xfId="59" applyFont="1" applyFill="1" applyBorder="1" applyAlignment="1">
      <alignment horizontal="center"/>
      <protection/>
    </xf>
    <xf numFmtId="3" fontId="15" fillId="0" borderId="20" xfId="59" applyNumberFormat="1" applyFont="1" applyFill="1" applyBorder="1" applyAlignment="1">
      <alignment horizontal="right"/>
      <protection/>
    </xf>
    <xf numFmtId="3" fontId="15" fillId="0" borderId="32" xfId="59" applyNumberFormat="1" applyFont="1" applyFill="1" applyBorder="1" applyAlignment="1">
      <alignment horizontal="right"/>
      <protection/>
    </xf>
    <xf numFmtId="0" fontId="17" fillId="0" borderId="34" xfId="59" applyFont="1" applyFill="1" applyBorder="1" applyAlignment="1">
      <alignment vertical="center" wrapText="1"/>
      <protection/>
    </xf>
    <xf numFmtId="0" fontId="15" fillId="0" borderId="34" xfId="59" applyFont="1" applyFill="1" applyBorder="1" applyAlignment="1">
      <alignment wrapText="1"/>
      <protection/>
    </xf>
    <xf numFmtId="0" fontId="15" fillId="0" borderId="20" xfId="59" applyFont="1" applyFill="1" applyBorder="1" applyAlignment="1">
      <alignment horizontal="center" wrapText="1"/>
      <protection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35" xfId="57" applyFont="1" applyFill="1" applyBorder="1" applyAlignment="1">
      <alignment horizontal="center" vertical="center" wrapText="1"/>
      <protection/>
    </xf>
    <xf numFmtId="0" fontId="6" fillId="0" borderId="14" xfId="57" applyFont="1" applyFill="1" applyBorder="1" applyAlignment="1">
      <alignment horizontal="center" vertical="center"/>
      <protection/>
    </xf>
    <xf numFmtId="0" fontId="6" fillId="0" borderId="36" xfId="57" applyFont="1" applyFill="1" applyBorder="1" applyAlignment="1">
      <alignment horizontal="center" vertical="center"/>
      <protection/>
    </xf>
    <xf numFmtId="0" fontId="5" fillId="0" borderId="14" xfId="57" applyFont="1" applyFill="1" applyBorder="1" applyAlignment="1">
      <alignment horizontal="center" vertical="center"/>
      <protection/>
    </xf>
    <xf numFmtId="0" fontId="64" fillId="0" borderId="14" xfId="57" applyFont="1" applyFill="1" applyBorder="1" applyAlignment="1">
      <alignment horizontal="center" vertical="center"/>
      <protection/>
    </xf>
    <xf numFmtId="0" fontId="8" fillId="33" borderId="14" xfId="57" applyFont="1" applyFill="1" applyBorder="1" applyAlignment="1">
      <alignment horizontal="center" vertical="center" wrapText="1"/>
      <protection/>
    </xf>
    <xf numFmtId="3" fontId="5" fillId="0" borderId="14" xfId="57" applyNumberFormat="1" applyFont="1" applyFill="1" applyBorder="1" applyAlignment="1">
      <alignment horizontal="center" vertical="center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0" fontId="6" fillId="0" borderId="37" xfId="57" applyFont="1" applyFill="1" applyBorder="1" applyAlignment="1">
      <alignment horizontal="center" vertical="center" wrapText="1"/>
      <protection/>
    </xf>
    <xf numFmtId="0" fontId="6" fillId="0" borderId="21" xfId="57" applyFont="1" applyFill="1" applyBorder="1" applyAlignment="1">
      <alignment horizontal="center" vertical="center" wrapText="1"/>
      <protection/>
    </xf>
    <xf numFmtId="3" fontId="6" fillId="0" borderId="21" xfId="57" applyNumberFormat="1" applyFont="1" applyFill="1" applyBorder="1" applyAlignment="1">
      <alignment horizontal="center" vertical="center" wrapText="1"/>
      <protection/>
    </xf>
    <xf numFmtId="3" fontId="6" fillId="0" borderId="38" xfId="57" applyNumberFormat="1" applyFont="1" applyFill="1" applyBorder="1" applyAlignment="1">
      <alignment horizontal="center" vertical="center" wrapText="1"/>
      <protection/>
    </xf>
    <xf numFmtId="0" fontId="6" fillId="0" borderId="28" xfId="57" applyFont="1" applyFill="1" applyBorder="1" applyAlignment="1">
      <alignment horizontal="center" vertical="center"/>
      <protection/>
    </xf>
    <xf numFmtId="3" fontId="6" fillId="0" borderId="13" xfId="57" applyNumberFormat="1" applyFont="1" applyFill="1" applyBorder="1" applyAlignment="1">
      <alignment horizontal="center" vertical="center"/>
      <protection/>
    </xf>
    <xf numFmtId="0" fontId="5" fillId="0" borderId="34" xfId="57" applyFont="1" applyFill="1" applyBorder="1" applyAlignment="1">
      <alignment horizontal="center" vertical="center"/>
      <protection/>
    </xf>
    <xf numFmtId="0" fontId="5" fillId="0" borderId="28" xfId="57" applyFont="1" applyFill="1" applyBorder="1" applyAlignment="1">
      <alignment horizontal="center" vertical="center"/>
      <protection/>
    </xf>
    <xf numFmtId="3" fontId="5" fillId="0" borderId="13" xfId="57" applyNumberFormat="1" applyFont="1" applyFill="1" applyBorder="1" applyAlignment="1">
      <alignment horizontal="center" vertical="center"/>
      <protection/>
    </xf>
    <xf numFmtId="0" fontId="5" fillId="0" borderId="28" xfId="57" applyFont="1" applyFill="1" applyBorder="1" applyAlignment="1">
      <alignment horizontal="center" vertical="center" wrapText="1"/>
      <protection/>
    </xf>
    <xf numFmtId="0" fontId="5" fillId="0" borderId="39" xfId="59" applyFont="1" applyFill="1" applyBorder="1" applyAlignment="1">
      <alignment horizontal="center" vertical="center"/>
      <protection/>
    </xf>
    <xf numFmtId="0" fontId="1" fillId="0" borderId="25" xfId="0" applyFont="1" applyFill="1" applyBorder="1" applyAlignment="1" applyProtection="1">
      <alignment vertical="center" wrapText="1"/>
      <protection locked="0"/>
    </xf>
    <xf numFmtId="3" fontId="14" fillId="0" borderId="12" xfId="59" applyNumberFormat="1" applyFont="1" applyFill="1" applyBorder="1" applyAlignment="1">
      <alignment horizontal="center" vertical="center" wrapText="1"/>
      <protection/>
    </xf>
    <xf numFmtId="3" fontId="69" fillId="0" borderId="12" xfId="59" applyNumberFormat="1" applyFont="1" applyFill="1" applyBorder="1" applyAlignment="1">
      <alignment horizontal="right"/>
      <protection/>
    </xf>
    <xf numFmtId="0" fontId="15" fillId="0" borderId="39" xfId="59" applyFont="1" applyFill="1" applyBorder="1">
      <alignment/>
      <protection/>
    </xf>
    <xf numFmtId="0" fontId="15" fillId="0" borderId="25" xfId="59" applyFont="1" applyFill="1" applyBorder="1" applyAlignment="1">
      <alignment horizontal="center"/>
      <protection/>
    </xf>
    <xf numFmtId="3" fontId="15" fillId="0" borderId="25" xfId="59" applyNumberFormat="1" applyFont="1" applyFill="1" applyBorder="1" applyAlignment="1">
      <alignment horizontal="right"/>
      <protection/>
    </xf>
    <xf numFmtId="3" fontId="15" fillId="0" borderId="40" xfId="59" applyNumberFormat="1" applyFont="1" applyFill="1" applyBorder="1" applyAlignment="1">
      <alignment horizontal="right"/>
      <protection/>
    </xf>
    <xf numFmtId="3" fontId="71" fillId="37" borderId="12" xfId="59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0" fontId="65" fillId="0" borderId="28" xfId="0" applyFont="1" applyFill="1" applyBorder="1" applyAlignment="1">
      <alignment vertical="center" wrapText="1"/>
    </xf>
    <xf numFmtId="0" fontId="6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39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5" fillId="0" borderId="12" xfId="0" applyFont="1" applyBorder="1" applyAlignment="1" quotePrefix="1">
      <alignment horizontal="center" vertical="center" wrapText="1"/>
    </xf>
    <xf numFmtId="3" fontId="5" fillId="0" borderId="12" xfId="0" applyNumberFormat="1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12" xfId="0" applyFont="1" applyFill="1" applyBorder="1" applyAlignment="1">
      <alignment vertical="center" wrapText="1"/>
    </xf>
    <xf numFmtId="0" fontId="64" fillId="0" borderId="12" xfId="0" applyFont="1" applyBorder="1" applyAlignment="1" quotePrefix="1">
      <alignment horizontal="center" vertical="center" wrapText="1"/>
    </xf>
    <xf numFmtId="3" fontId="64" fillId="0" borderId="12" xfId="0" applyNumberFormat="1" applyFont="1" applyBorder="1" applyAlignment="1" quotePrefix="1">
      <alignment horizontal="right" vertical="center" wrapText="1"/>
    </xf>
    <xf numFmtId="3" fontId="64" fillId="0" borderId="13" xfId="0" applyNumberFormat="1" applyFont="1" applyBorder="1" applyAlignment="1" quotePrefix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4" fillId="0" borderId="12" xfId="0" applyFont="1" applyBorder="1" applyAlignment="1">
      <alignment horizontal="center" vertical="center" wrapText="1"/>
    </xf>
    <xf numFmtId="3" fontId="65" fillId="0" borderId="12" xfId="0" applyNumberFormat="1" applyFont="1" applyBorder="1" applyAlignment="1">
      <alignment vertical="center" wrapText="1"/>
    </xf>
    <xf numFmtId="3" fontId="65" fillId="0" borderId="13" xfId="0" applyNumberFormat="1" applyFont="1" applyBorder="1" applyAlignment="1">
      <alignment vertical="center" wrapText="1"/>
    </xf>
    <xf numFmtId="0" fontId="6" fillId="0" borderId="28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0" fontId="65" fillId="0" borderId="39" xfId="0" applyFont="1" applyBorder="1" applyAlignment="1">
      <alignment horizontal="center" vertical="center" wrapText="1"/>
    </xf>
    <xf numFmtId="0" fontId="65" fillId="0" borderId="25" xfId="0" applyFont="1" applyFill="1" applyBorder="1" applyAlignment="1">
      <alignment vertical="center" wrapText="1"/>
    </xf>
    <xf numFmtId="0" fontId="64" fillId="0" borderId="25" xfId="0" applyFont="1" applyBorder="1" applyAlignment="1">
      <alignment horizontal="center" vertical="center" wrapText="1"/>
    </xf>
    <xf numFmtId="3" fontId="65" fillId="0" borderId="25" xfId="0" applyNumberFormat="1" applyFont="1" applyBorder="1" applyAlignment="1">
      <alignment vertical="center" wrapText="1"/>
    </xf>
    <xf numFmtId="3" fontId="65" fillId="0" borderId="40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41" xfId="0" applyNumberFormat="1" applyFont="1" applyBorder="1" applyAlignment="1">
      <alignment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3" fontId="6" fillId="0" borderId="43" xfId="0" applyNumberFormat="1" applyFont="1" applyBorder="1" applyAlignment="1">
      <alignment horizontal="center" vertical="center" wrapText="1"/>
    </xf>
    <xf numFmtId="3" fontId="6" fillId="0" borderId="43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vertical="center" wrapText="1"/>
    </xf>
    <xf numFmtId="3" fontId="5" fillId="0" borderId="43" xfId="0" applyNumberFormat="1" applyFont="1" applyBorder="1" applyAlignment="1">
      <alignment vertical="center" wrapText="1"/>
    </xf>
    <xf numFmtId="3" fontId="5" fillId="0" borderId="43" xfId="0" applyNumberFormat="1" applyFont="1" applyBorder="1" applyAlignment="1">
      <alignment vertical="center"/>
    </xf>
    <xf numFmtId="0" fontId="6" fillId="0" borderId="43" xfId="0" applyFont="1" applyFill="1" applyBorder="1" applyAlignment="1">
      <alignment horizontal="center" vertical="center" wrapText="1"/>
    </xf>
    <xf numFmtId="0" fontId="65" fillId="0" borderId="42" xfId="0" applyFont="1" applyBorder="1" applyAlignment="1">
      <alignment vertical="center" wrapText="1"/>
    </xf>
    <xf numFmtId="0" fontId="65" fillId="0" borderId="43" xfId="0" applyFont="1" applyFill="1" applyBorder="1" applyAlignment="1">
      <alignment horizontal="center" vertical="center" wrapText="1"/>
    </xf>
    <xf numFmtId="3" fontId="65" fillId="0" borderId="43" xfId="0" applyNumberFormat="1" applyFont="1" applyBorder="1" applyAlignment="1">
      <alignment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0" fontId="65" fillId="0" borderId="42" xfId="0" applyFont="1" applyBorder="1" applyAlignment="1">
      <alignment horizontal="left" vertical="center" wrapText="1"/>
    </xf>
    <xf numFmtId="3" fontId="64" fillId="0" borderId="0" xfId="0" applyNumberFormat="1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3" fontId="5" fillId="0" borderId="0" xfId="0" applyNumberFormat="1" applyFont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vertical="center" wrapText="1"/>
    </xf>
    <xf numFmtId="0" fontId="6" fillId="0" borderId="36" xfId="0" applyFont="1" applyBorder="1" applyAlignment="1" quotePrefix="1">
      <alignment horizontal="center" vertical="center" wrapText="1"/>
    </xf>
    <xf numFmtId="3" fontId="5" fillId="0" borderId="22" xfId="0" applyNumberFormat="1" applyFont="1" applyBorder="1" applyAlignment="1">
      <alignment vertical="center" wrapText="1"/>
    </xf>
    <xf numFmtId="3" fontId="5" fillId="0" borderId="20" xfId="0" applyNumberFormat="1" applyFont="1" applyBorder="1" applyAlignment="1">
      <alignment vertical="center" wrapText="1"/>
    </xf>
    <xf numFmtId="3" fontId="5" fillId="0" borderId="32" xfId="0" applyNumberFormat="1" applyFont="1" applyBorder="1" applyAlignment="1">
      <alignment vertical="center" wrapText="1"/>
    </xf>
    <xf numFmtId="0" fontId="64" fillId="0" borderId="0" xfId="0" applyFont="1" applyBorder="1" applyAlignment="1">
      <alignment vertical="center"/>
    </xf>
    <xf numFmtId="0" fontId="65" fillId="0" borderId="34" xfId="0" applyFont="1" applyBorder="1" applyAlignment="1">
      <alignment vertical="center" wrapText="1"/>
    </xf>
    <xf numFmtId="0" fontId="65" fillId="0" borderId="36" xfId="0" applyFont="1" applyBorder="1" applyAlignment="1" quotePrefix="1">
      <alignment horizontal="center" vertical="center" wrapText="1"/>
    </xf>
    <xf numFmtId="3" fontId="64" fillId="0" borderId="12" xfId="0" applyNumberFormat="1" applyFont="1" applyBorder="1" applyAlignment="1">
      <alignment vertical="center" wrapText="1"/>
    </xf>
    <xf numFmtId="3" fontId="64" fillId="0" borderId="13" xfId="0" applyNumberFormat="1" applyFont="1" applyBorder="1" applyAlignment="1">
      <alignment vertical="center" wrapText="1"/>
    </xf>
    <xf numFmtId="0" fontId="6" fillId="0" borderId="36" xfId="0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wrapText="1"/>
    </xf>
    <xf numFmtId="0" fontId="65" fillId="0" borderId="44" xfId="0" applyFont="1" applyBorder="1" applyAlignment="1">
      <alignment vertical="center" wrapText="1"/>
    </xf>
    <xf numFmtId="0" fontId="65" fillId="0" borderId="25" xfId="0" applyFont="1" applyBorder="1" applyAlignment="1">
      <alignment horizontal="center" vertical="center" wrapText="1"/>
    </xf>
    <xf numFmtId="3" fontId="64" fillId="0" borderId="23" xfId="0" applyNumberFormat="1" applyFont="1" applyBorder="1" applyAlignment="1">
      <alignment vertical="center" wrapText="1"/>
    </xf>
    <xf numFmtId="3" fontId="64" fillId="0" borderId="45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vertical="center" wrapText="1"/>
    </xf>
    <xf numFmtId="3" fontId="6" fillId="0" borderId="46" xfId="64" applyNumberFormat="1" applyFont="1" applyBorder="1" applyAlignment="1" applyProtection="1">
      <alignment horizontal="left" vertical="center"/>
      <protection/>
    </xf>
    <xf numFmtId="3" fontId="6" fillId="0" borderId="47" xfId="0" applyNumberFormat="1" applyFont="1" applyBorder="1" applyAlignment="1">
      <alignment horizontal="center" vertical="center" wrapText="1"/>
    </xf>
    <xf numFmtId="3" fontId="6" fillId="0" borderId="19" xfId="64" applyNumberFormat="1" applyFont="1" applyBorder="1" applyAlignment="1" applyProtection="1">
      <alignment horizontal="center" vertical="center"/>
      <protection/>
    </xf>
    <xf numFmtId="3" fontId="6" fillId="0" borderId="17" xfId="64" applyNumberFormat="1" applyFont="1" applyBorder="1" applyAlignment="1" applyProtection="1">
      <alignment horizontal="center" vertical="center"/>
      <protection/>
    </xf>
    <xf numFmtId="3" fontId="6" fillId="0" borderId="18" xfId="0" applyNumberFormat="1" applyFont="1" applyBorder="1" applyAlignment="1">
      <alignment horizontal="center" vertical="center"/>
    </xf>
    <xf numFmtId="3" fontId="6" fillId="0" borderId="24" xfId="64" applyNumberFormat="1" applyFont="1" applyBorder="1" applyAlignment="1" applyProtection="1">
      <alignment vertical="center" wrapText="1"/>
      <protection/>
    </xf>
    <xf numFmtId="3" fontId="6" fillId="0" borderId="10" xfId="64" applyNumberFormat="1" applyFont="1" applyBorder="1" applyAlignment="1" applyProtection="1">
      <alignment horizontal="center" vertical="center"/>
      <protection/>
    </xf>
    <xf numFmtId="3" fontId="5" fillId="0" borderId="11" xfId="0" applyNumberFormat="1" applyFont="1" applyBorder="1" applyAlignment="1">
      <alignment vertical="center"/>
    </xf>
    <xf numFmtId="3" fontId="6" fillId="0" borderId="28" xfId="64" applyNumberFormat="1" applyFont="1" applyBorder="1" applyAlignment="1" applyProtection="1">
      <alignment vertical="center" wrapText="1"/>
      <protection/>
    </xf>
    <xf numFmtId="3" fontId="6" fillId="0" borderId="13" xfId="64" applyNumberFormat="1" applyFont="1" applyBorder="1" applyAlignment="1" applyProtection="1" quotePrefix="1">
      <alignment horizontal="center" vertical="center"/>
      <protection/>
    </xf>
    <xf numFmtId="3" fontId="6" fillId="0" borderId="12" xfId="64" applyNumberFormat="1" applyFont="1" applyBorder="1" applyAlignment="1" applyProtection="1">
      <alignment horizontal="center" vertical="center" wrapText="1"/>
      <protection/>
    </xf>
    <xf numFmtId="3" fontId="6" fillId="0" borderId="13" xfId="64" applyNumberFormat="1" applyFont="1" applyBorder="1" applyAlignment="1" applyProtection="1">
      <alignment horizontal="center" vertical="center" wrapText="1"/>
      <protection/>
    </xf>
    <xf numFmtId="3" fontId="5" fillId="0" borderId="13" xfId="64" applyNumberFormat="1" applyFont="1" applyBorder="1" applyAlignment="1" applyProtection="1" quotePrefix="1">
      <alignment horizontal="center" vertical="center"/>
      <protection/>
    </xf>
    <xf numFmtId="3" fontId="6" fillId="0" borderId="12" xfId="64" applyNumberFormat="1" applyFont="1" applyBorder="1" applyAlignment="1" applyProtection="1" quotePrefix="1">
      <alignment horizontal="center" vertical="center" wrapText="1"/>
      <protection/>
    </xf>
    <xf numFmtId="3" fontId="6" fillId="0" borderId="13" xfId="64" applyNumberFormat="1" applyFont="1" applyBorder="1" applyAlignment="1" applyProtection="1" quotePrefix="1">
      <alignment horizontal="center" vertical="center" wrapText="1"/>
      <protection/>
    </xf>
    <xf numFmtId="3" fontId="6" fillId="0" borderId="12" xfId="64" applyNumberFormat="1" applyFont="1" applyBorder="1" applyAlignment="1" applyProtection="1">
      <alignment horizontal="center" vertical="center"/>
      <protection/>
    </xf>
    <xf numFmtId="3" fontId="6" fillId="0" borderId="13" xfId="64" applyNumberFormat="1" applyFont="1" applyBorder="1" applyAlignment="1" applyProtection="1">
      <alignment horizontal="center" vertical="center"/>
      <protection/>
    </xf>
    <xf numFmtId="3" fontId="6" fillId="0" borderId="39" xfId="64" applyNumberFormat="1" applyFont="1" applyBorder="1" applyAlignment="1" applyProtection="1">
      <alignment vertical="center" wrapText="1"/>
      <protection/>
    </xf>
    <xf numFmtId="3" fontId="6" fillId="0" borderId="25" xfId="64" applyNumberFormat="1" applyFont="1" applyBorder="1" applyAlignment="1">
      <alignment vertical="center"/>
      <protection/>
    </xf>
    <xf numFmtId="3" fontId="6" fillId="0" borderId="40" xfId="64" applyNumberFormat="1" applyFont="1" applyBorder="1" applyAlignment="1">
      <alignment vertical="center"/>
      <protection/>
    </xf>
    <xf numFmtId="0" fontId="5" fillId="34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3" fontId="6" fillId="0" borderId="0" xfId="58" applyNumberFormat="1" applyFont="1" applyFill="1" applyAlignment="1">
      <alignment horizontal="center" vertical="center"/>
      <protection/>
    </xf>
    <xf numFmtId="0" fontId="5" fillId="0" borderId="0" xfId="58" applyFont="1" applyFill="1" applyAlignment="1">
      <alignment vertical="center"/>
      <protection/>
    </xf>
    <xf numFmtId="0" fontId="6" fillId="0" borderId="0" xfId="58" applyFont="1" applyFill="1" applyAlignment="1">
      <alignment vertical="center"/>
      <protection/>
    </xf>
    <xf numFmtId="49" fontId="6" fillId="0" borderId="0" xfId="58" applyNumberFormat="1" applyFont="1" applyFill="1" applyAlignment="1">
      <alignment horizontal="center" vertical="center"/>
      <protection/>
    </xf>
    <xf numFmtId="3" fontId="5" fillId="0" borderId="0" xfId="58" applyNumberFormat="1" applyFont="1" applyFill="1" applyAlignment="1">
      <alignment horizontal="center" vertical="center"/>
      <protection/>
    </xf>
    <xf numFmtId="0" fontId="6" fillId="0" borderId="48" xfId="57" applyFont="1" applyFill="1" applyBorder="1" applyAlignment="1">
      <alignment vertical="center"/>
      <protection/>
    </xf>
    <xf numFmtId="0" fontId="6" fillId="0" borderId="0" xfId="57" applyFont="1" applyFill="1" applyBorder="1" applyAlignment="1">
      <alignment vertical="center"/>
      <protection/>
    </xf>
    <xf numFmtId="0" fontId="6" fillId="0" borderId="49" xfId="57" applyFont="1" applyFill="1" applyBorder="1" applyAlignment="1">
      <alignment horizontal="center" vertical="center"/>
      <protection/>
    </xf>
    <xf numFmtId="49" fontId="6" fillId="0" borderId="0" xfId="57" applyNumberFormat="1" applyFont="1" applyFill="1" applyBorder="1" applyAlignment="1">
      <alignment horizontal="center" vertical="center"/>
      <protection/>
    </xf>
    <xf numFmtId="49" fontId="6" fillId="0" borderId="21" xfId="57" applyNumberFormat="1" applyFont="1" applyFill="1" applyBorder="1" applyAlignment="1">
      <alignment horizontal="center" vertical="center" wrapText="1"/>
      <protection/>
    </xf>
    <xf numFmtId="49" fontId="6" fillId="0" borderId="12" xfId="57" applyNumberFormat="1" applyFont="1" applyFill="1" applyBorder="1" applyAlignment="1">
      <alignment horizontal="center" vertical="center"/>
      <protection/>
    </xf>
    <xf numFmtId="49" fontId="6" fillId="0" borderId="20" xfId="57" applyNumberFormat="1" applyFont="1" applyFill="1" applyBorder="1" applyAlignment="1">
      <alignment horizontal="center" vertical="center"/>
      <protection/>
    </xf>
    <xf numFmtId="0" fontId="64" fillId="0" borderId="0" xfId="57" applyFont="1" applyFill="1" applyAlignment="1">
      <alignment vertical="center"/>
      <protection/>
    </xf>
    <xf numFmtId="49" fontId="6" fillId="0" borderId="12" xfId="57" applyNumberFormat="1" applyFont="1" applyFill="1" applyBorder="1" applyAlignment="1" quotePrefix="1">
      <alignment horizontal="center" vertical="center"/>
      <protection/>
    </xf>
    <xf numFmtId="0" fontId="5" fillId="0" borderId="0" xfId="59" applyFont="1" applyFill="1" applyAlignment="1">
      <alignment vertical="center"/>
      <protection/>
    </xf>
    <xf numFmtId="49" fontId="6" fillId="0" borderId="22" xfId="57" applyNumberFormat="1" applyFont="1" applyFill="1" applyBorder="1" applyAlignment="1">
      <alignment horizontal="center" vertical="center"/>
      <protection/>
    </xf>
    <xf numFmtId="49" fontId="6" fillId="0" borderId="25" xfId="57" applyNumberFormat="1" applyFont="1" applyFill="1" applyBorder="1" applyAlignment="1">
      <alignment horizontal="center" vertical="center"/>
      <protection/>
    </xf>
    <xf numFmtId="0" fontId="14" fillId="0" borderId="0" xfId="62" applyFont="1" applyFill="1" applyAlignment="1">
      <alignment horizontal="center" vertical="center"/>
      <protection/>
    </xf>
    <xf numFmtId="3" fontId="0" fillId="0" borderId="0" xfId="62" applyNumberFormat="1" applyFon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14" fillId="0" borderId="0" xfId="62" applyFont="1" applyFill="1" applyAlignment="1">
      <alignment vertical="center"/>
      <protection/>
    </xf>
    <xf numFmtId="0" fontId="14" fillId="0" borderId="50" xfId="62" applyFont="1" applyFill="1" applyBorder="1" applyAlignment="1">
      <alignment horizontal="center" vertical="center"/>
      <protection/>
    </xf>
    <xf numFmtId="3" fontId="0" fillId="0" borderId="51" xfId="62" applyNumberFormat="1" applyFont="1" applyFill="1" applyBorder="1" applyAlignment="1">
      <alignment vertical="center"/>
      <protection/>
    </xf>
    <xf numFmtId="0" fontId="16" fillId="0" borderId="0" xfId="0" applyFont="1" applyFill="1" applyBorder="1" applyAlignment="1">
      <alignment horizontal="center" vertical="center"/>
    </xf>
    <xf numFmtId="0" fontId="14" fillId="0" borderId="46" xfId="62" applyFont="1" applyFill="1" applyBorder="1" applyAlignment="1">
      <alignment horizontal="center" vertical="center"/>
      <protection/>
    </xf>
    <xf numFmtId="3" fontId="0" fillId="0" borderId="47" xfId="62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26" xfId="62" applyFont="1" applyFill="1" applyBorder="1" applyAlignment="1">
      <alignment vertical="center"/>
      <protection/>
    </xf>
    <xf numFmtId="0" fontId="14" fillId="0" borderId="52" xfId="62" applyFont="1" applyFill="1" applyBorder="1" applyAlignment="1">
      <alignment vertical="center"/>
      <protection/>
    </xf>
    <xf numFmtId="3" fontId="0" fillId="0" borderId="53" xfId="62" applyNumberFormat="1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vertical="center"/>
      <protection/>
    </xf>
    <xf numFmtId="0" fontId="14" fillId="0" borderId="54" xfId="62" applyFont="1" applyFill="1" applyBorder="1" applyAlignment="1">
      <alignment vertical="center"/>
      <protection/>
    </xf>
    <xf numFmtId="3" fontId="0" fillId="0" borderId="55" xfId="62" applyNumberFormat="1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vertical="center" wrapText="1"/>
      <protection/>
    </xf>
    <xf numFmtId="0" fontId="0" fillId="0" borderId="56" xfId="62" applyFont="1" applyFill="1" applyBorder="1" applyAlignment="1">
      <alignment vertical="center"/>
      <protection/>
    </xf>
    <xf numFmtId="0" fontId="14" fillId="0" borderId="57" xfId="62" applyFont="1" applyFill="1" applyBorder="1" applyAlignment="1">
      <alignment vertical="center"/>
      <protection/>
    </xf>
    <xf numFmtId="3" fontId="0" fillId="0" borderId="58" xfId="62" applyNumberFormat="1" applyFont="1" applyFill="1" applyBorder="1" applyAlignment="1">
      <alignment horizontal="center" vertical="center"/>
      <protection/>
    </xf>
    <xf numFmtId="0" fontId="0" fillId="0" borderId="27" xfId="62" applyFont="1" applyFill="1" applyBorder="1" applyAlignment="1">
      <alignment vertical="center"/>
      <protection/>
    </xf>
    <xf numFmtId="0" fontId="14" fillId="0" borderId="54" xfId="62" applyFont="1" applyFill="1" applyBorder="1" applyAlignment="1">
      <alignment vertical="center"/>
      <protection/>
    </xf>
    <xf numFmtId="3" fontId="0" fillId="0" borderId="55" xfId="62" applyNumberFormat="1" applyFont="1" applyFill="1" applyBorder="1" applyAlignment="1">
      <alignment horizontal="center" vertical="center"/>
      <protection/>
    </xf>
    <xf numFmtId="0" fontId="0" fillId="0" borderId="33" xfId="62" applyFont="1" applyFill="1" applyBorder="1" applyAlignment="1">
      <alignment vertical="center" wrapText="1"/>
      <protection/>
    </xf>
    <xf numFmtId="0" fontId="14" fillId="0" borderId="59" xfId="62" applyFont="1" applyFill="1" applyBorder="1" applyAlignment="1">
      <alignment vertical="center"/>
      <protection/>
    </xf>
    <xf numFmtId="3" fontId="0" fillId="0" borderId="60" xfId="62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center" vertical="center"/>
    </xf>
    <xf numFmtId="49" fontId="6" fillId="0" borderId="0" xfId="57" applyNumberFormat="1" applyFont="1" applyFill="1" applyAlignment="1">
      <alignment horizontal="center" vertical="center"/>
      <protection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Alignment="1">
      <alignment vertical="center"/>
    </xf>
    <xf numFmtId="0" fontId="6" fillId="0" borderId="0" xfId="58" applyFont="1" applyFill="1" applyBorder="1" applyAlignment="1">
      <alignment horizontal="center" vertical="center"/>
      <protection/>
    </xf>
    <xf numFmtId="0" fontId="21" fillId="0" borderId="0" xfId="58" applyFont="1" applyFill="1" applyAlignment="1">
      <alignment vertical="center"/>
      <protection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 quotePrefix="1">
      <alignment horizontal="center" vertical="center" wrapText="1"/>
    </xf>
    <xf numFmtId="3" fontId="6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 quotePrefix="1">
      <alignment horizontal="center" vertical="center" wrapText="1"/>
    </xf>
    <xf numFmtId="0" fontId="6" fillId="35" borderId="17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left" vertical="center"/>
    </xf>
    <xf numFmtId="0" fontId="5" fillId="35" borderId="34" xfId="0" applyFont="1" applyFill="1" applyBorder="1" applyAlignment="1">
      <alignment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left" vertical="center" wrapText="1"/>
    </xf>
    <xf numFmtId="0" fontId="5" fillId="35" borderId="28" xfId="0" applyFont="1" applyFill="1" applyBorder="1" applyAlignment="1">
      <alignment vertical="center"/>
    </xf>
    <xf numFmtId="0" fontId="5" fillId="35" borderId="12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61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vertical="center" wrapText="1"/>
    </xf>
    <xf numFmtId="0" fontId="5" fillId="35" borderId="61" xfId="0" applyFont="1" applyFill="1" applyBorder="1" applyAlignment="1">
      <alignment vertical="center" wrapText="1"/>
    </xf>
    <xf numFmtId="0" fontId="5" fillId="35" borderId="39" xfId="0" applyFont="1" applyFill="1" applyBorder="1" applyAlignment="1">
      <alignment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3" fontId="6" fillId="35" borderId="17" xfId="0" applyNumberFormat="1" applyFont="1" applyFill="1" applyBorder="1" applyAlignment="1">
      <alignment horizontal="right" vertical="center" wrapText="1"/>
    </xf>
    <xf numFmtId="3" fontId="6" fillId="35" borderId="18" xfId="0" applyNumberFormat="1" applyFont="1" applyFill="1" applyBorder="1" applyAlignment="1">
      <alignment horizontal="right" vertical="center" wrapText="1"/>
    </xf>
    <xf numFmtId="0" fontId="6" fillId="35" borderId="62" xfId="0" applyFont="1" applyFill="1" applyBorder="1" applyAlignment="1">
      <alignment horizontal="right" vertical="center" wrapText="1"/>
    </xf>
    <xf numFmtId="3" fontId="5" fillId="0" borderId="62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63" xfId="0" applyNumberFormat="1" applyFont="1" applyBorder="1" applyAlignment="1">
      <alignment horizontal="right" vertical="center"/>
    </xf>
    <xf numFmtId="3" fontId="5" fillId="0" borderId="38" xfId="0" applyNumberFormat="1" applyFont="1" applyBorder="1" applyAlignment="1">
      <alignment horizontal="right" vertical="center"/>
    </xf>
    <xf numFmtId="3" fontId="5" fillId="0" borderId="48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64" xfId="0" applyNumberFormat="1" applyFont="1" applyBorder="1" applyAlignment="1">
      <alignment horizontal="right" vertical="center"/>
    </xf>
    <xf numFmtId="3" fontId="5" fillId="0" borderId="65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3" fontId="5" fillId="0" borderId="45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30" xfId="0" applyNumberFormat="1" applyFont="1" applyBorder="1" applyAlignment="1">
      <alignment horizontal="right" vertical="center"/>
    </xf>
    <xf numFmtId="3" fontId="5" fillId="0" borderId="32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3" fontId="6" fillId="35" borderId="17" xfId="0" applyNumberFormat="1" applyFont="1" applyFill="1" applyBorder="1" applyAlignment="1">
      <alignment horizontal="right" vertical="center"/>
    </xf>
    <xf numFmtId="3" fontId="6" fillId="35" borderId="18" xfId="0" applyNumberFormat="1" applyFont="1" applyFill="1" applyBorder="1" applyAlignment="1">
      <alignment horizontal="right" vertical="center"/>
    </xf>
    <xf numFmtId="3" fontId="5" fillId="35" borderId="20" xfId="0" applyNumberFormat="1" applyFont="1" applyFill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6" fillId="35" borderId="22" xfId="0" applyNumberFormat="1" applyFont="1" applyFill="1" applyBorder="1" applyAlignment="1">
      <alignment horizontal="right" vertical="center"/>
    </xf>
    <xf numFmtId="3" fontId="6" fillId="35" borderId="64" xfId="0" applyNumberFormat="1" applyFont="1" applyFill="1" applyBorder="1" applyAlignment="1">
      <alignment horizontal="right" vertical="center"/>
    </xf>
    <xf numFmtId="3" fontId="5" fillId="35" borderId="22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right" vertical="center"/>
    </xf>
    <xf numFmtId="3" fontId="5" fillId="35" borderId="23" xfId="0" applyNumberFormat="1" applyFont="1" applyFill="1" applyBorder="1" applyAlignment="1">
      <alignment horizontal="right" vertical="center"/>
    </xf>
    <xf numFmtId="3" fontId="15" fillId="0" borderId="23" xfId="0" applyNumberFormat="1" applyFont="1" applyFill="1" applyBorder="1" applyAlignment="1">
      <alignment horizontal="right" vertical="center" wrapText="1"/>
    </xf>
    <xf numFmtId="3" fontId="5" fillId="0" borderId="12" xfId="57" applyNumberFormat="1" applyFont="1" applyFill="1" applyBorder="1" applyAlignment="1">
      <alignment horizontal="right" vertical="center"/>
      <protection/>
    </xf>
    <xf numFmtId="3" fontId="5" fillId="0" borderId="13" xfId="57" applyNumberFormat="1" applyFont="1" applyFill="1" applyBorder="1" applyAlignment="1">
      <alignment horizontal="right" vertical="center"/>
      <protection/>
    </xf>
    <xf numFmtId="3" fontId="6" fillId="0" borderId="12" xfId="57" applyNumberFormat="1" applyFont="1" applyFill="1" applyBorder="1" applyAlignment="1">
      <alignment horizontal="right" vertical="center"/>
      <protection/>
    </xf>
    <xf numFmtId="3" fontId="6" fillId="0" borderId="13" xfId="57" applyNumberFormat="1" applyFont="1" applyFill="1" applyBorder="1" applyAlignment="1">
      <alignment horizontal="right" vertical="center"/>
      <protection/>
    </xf>
    <xf numFmtId="3" fontId="5" fillId="0" borderId="12" xfId="57" applyNumberFormat="1" applyFont="1" applyFill="1" applyBorder="1" applyAlignment="1">
      <alignment horizontal="right" vertical="center" wrapText="1"/>
      <protection/>
    </xf>
    <xf numFmtId="3" fontId="5" fillId="0" borderId="13" xfId="57" applyNumberFormat="1" applyFont="1" applyFill="1" applyBorder="1" applyAlignment="1">
      <alignment horizontal="right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12" xfId="0" applyNumberFormat="1" applyFont="1" applyFill="1" applyBorder="1" applyAlignment="1">
      <alignment horizontal="right" vertical="center"/>
    </xf>
    <xf numFmtId="3" fontId="16" fillId="0" borderId="13" xfId="0" applyNumberFormat="1" applyFont="1" applyFill="1" applyBorder="1" applyAlignment="1">
      <alignment horizontal="right" vertical="center"/>
    </xf>
    <xf numFmtId="3" fontId="16" fillId="0" borderId="25" xfId="0" applyNumberFormat="1" applyFont="1" applyFill="1" applyBorder="1" applyAlignment="1">
      <alignment horizontal="right" vertical="center"/>
    </xf>
    <xf numFmtId="3" fontId="16" fillId="0" borderId="40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 quotePrefix="1">
      <alignment horizontal="right" vertical="center" wrapText="1"/>
    </xf>
    <xf numFmtId="3" fontId="5" fillId="0" borderId="13" xfId="0" applyNumberFormat="1" applyFont="1" applyFill="1" applyBorder="1" applyAlignment="1" quotePrefix="1">
      <alignment horizontal="right" vertical="center" wrapText="1"/>
    </xf>
    <xf numFmtId="3" fontId="64" fillId="0" borderId="12" xfId="0" applyNumberFormat="1" applyFont="1" applyFill="1" applyBorder="1" applyAlignment="1">
      <alignment horizontal="right" vertical="center" wrapText="1"/>
    </xf>
    <xf numFmtId="3" fontId="64" fillId="0" borderId="13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65" fillId="0" borderId="25" xfId="0" applyNumberFormat="1" applyFont="1" applyFill="1" applyBorder="1" applyAlignment="1">
      <alignment horizontal="right" vertical="center" wrapText="1"/>
    </xf>
    <xf numFmtId="3" fontId="65" fillId="0" borderId="4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3" fontId="6" fillId="0" borderId="0" xfId="63" applyNumberFormat="1" applyFont="1" applyAlignment="1" applyProtection="1">
      <alignment horizontal="center" vertical="center" wrapText="1"/>
      <protection/>
    </xf>
    <xf numFmtId="0" fontId="14" fillId="0" borderId="0" xfId="63" applyFont="1" applyAlignment="1">
      <alignment horizontal="center" vertical="center"/>
      <protection/>
    </xf>
    <xf numFmtId="0" fontId="5" fillId="34" borderId="0" xfId="0" applyFont="1" applyFill="1" applyAlignment="1">
      <alignment horizontal="left" vertical="center" wrapText="1"/>
    </xf>
    <xf numFmtId="3" fontId="6" fillId="0" borderId="66" xfId="64" applyNumberFormat="1" applyFont="1" applyBorder="1" applyAlignment="1" applyProtection="1">
      <alignment horizontal="center" vertical="center" wrapText="1"/>
      <protection/>
    </xf>
    <xf numFmtId="3" fontId="6" fillId="0" borderId="67" xfId="64" applyNumberFormat="1" applyFont="1" applyBorder="1" applyAlignment="1" applyProtection="1">
      <alignment horizontal="center" vertical="center" wrapText="1"/>
      <protection/>
    </xf>
    <xf numFmtId="3" fontId="6" fillId="0" borderId="50" xfId="64" applyNumberFormat="1" applyFont="1" applyBorder="1" applyAlignment="1" applyProtection="1">
      <alignment horizontal="center" vertical="center" wrapText="1"/>
      <protection/>
    </xf>
    <xf numFmtId="3" fontId="6" fillId="0" borderId="46" xfId="64" applyNumberFormat="1" applyFont="1" applyBorder="1" applyAlignment="1" applyProtection="1">
      <alignment horizontal="center" vertical="center" wrapText="1"/>
      <protection/>
    </xf>
    <xf numFmtId="3" fontId="6" fillId="0" borderId="68" xfId="64" applyNumberFormat="1" applyFont="1" applyBorder="1" applyAlignment="1">
      <alignment horizontal="center" vertical="center" wrapText="1"/>
      <protection/>
    </xf>
    <xf numFmtId="3" fontId="6" fillId="0" borderId="15" xfId="64" applyNumberFormat="1" applyFont="1" applyBorder="1" applyAlignment="1">
      <alignment horizontal="center" vertical="center" wrapText="1"/>
      <protection/>
    </xf>
    <xf numFmtId="3" fontId="6" fillId="0" borderId="66" xfId="64" applyNumberFormat="1" applyFont="1" applyBorder="1" applyAlignment="1">
      <alignment horizontal="center" vertical="center"/>
      <protection/>
    </xf>
    <xf numFmtId="3" fontId="6" fillId="0" borderId="67" xfId="64" applyNumberFormat="1" applyFont="1" applyBorder="1" applyAlignment="1">
      <alignment horizontal="center" vertical="center"/>
      <protection/>
    </xf>
    <xf numFmtId="0" fontId="5" fillId="0" borderId="0" xfId="0" applyFont="1" applyFill="1" applyAlignment="1">
      <alignment horizontal="left" vertical="center" wrapText="1"/>
    </xf>
    <xf numFmtId="0" fontId="6" fillId="0" borderId="0" xfId="58" applyFont="1" applyFill="1" applyAlignment="1">
      <alignment vertical="center" wrapText="1"/>
      <protection/>
    </xf>
    <xf numFmtId="0" fontId="14" fillId="0" borderId="0" xfId="0" applyFont="1" applyAlignment="1">
      <alignment vertical="center" wrapText="1"/>
    </xf>
    <xf numFmtId="0" fontId="6" fillId="0" borderId="0" xfId="58" applyFont="1" applyFill="1" applyAlignment="1">
      <alignment vertical="center" wrapText="1"/>
      <protection/>
    </xf>
    <xf numFmtId="0" fontId="6" fillId="0" borderId="0" xfId="59" applyFont="1" applyFill="1" applyAlignment="1">
      <alignment horizontal="center" vertical="center"/>
      <protection/>
    </xf>
    <xf numFmtId="3" fontId="6" fillId="0" borderId="0" xfId="58" applyNumberFormat="1" applyFont="1" applyFill="1" applyBorder="1" applyAlignment="1">
      <alignment vertical="center"/>
      <protection/>
    </xf>
    <xf numFmtId="0" fontId="14" fillId="0" borderId="66" xfId="62" applyFont="1" applyFill="1" applyBorder="1" applyAlignment="1">
      <alignment horizontal="center" vertical="center" wrapText="1"/>
      <protection/>
    </xf>
    <xf numFmtId="0" fontId="14" fillId="0" borderId="42" xfId="62" applyFont="1" applyFill="1" applyBorder="1" applyAlignment="1">
      <alignment horizontal="center" vertical="center" wrapText="1"/>
      <protection/>
    </xf>
    <xf numFmtId="3" fontId="6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40" xfId="0" applyNumberFormat="1" applyFont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33" xfId="0" applyFont="1" applyFill="1" applyBorder="1" applyAlignment="1">
      <alignment horizontal="center" vertical="center" wrapText="1"/>
    </xf>
    <xf numFmtId="0" fontId="6" fillId="35" borderId="50" xfId="0" applyFont="1" applyFill="1" applyBorder="1" applyAlignment="1">
      <alignment horizontal="center" vertical="center" wrapText="1"/>
    </xf>
    <xf numFmtId="0" fontId="6" fillId="35" borderId="46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_Sheet1" xfId="63"/>
    <cellStyle name="Normal_Sheet1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ilant%20dec%202014\bilant%20buget%20de%20stat%20decembrie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7\bilanturi%202017\bilant%20septembrie%202017\bilant%20buget%20de%20stat%20martie%20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7\bilanturi%202017\bilant%20septembrie%202017\bilant%20buget%20de%20stat%20iunie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\alice\2017\bilanturi%202017\bilant%20septembrie%202017\formular%20bilant%20bs%20iunie%20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lice\G\alice\2021\raportari%20lunare_2021\executile%20lunara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decembrie 2013"/>
      <sheetName val="01_decembrie 2014"/>
      <sheetName val="02"/>
      <sheetName val="02_decembrie 2013"/>
      <sheetName val="02_decembrie 2014"/>
      <sheetName val="03"/>
      <sheetName val="03_5311"/>
      <sheetName val="03_7701"/>
      <sheetName val="03_552"/>
      <sheetName val="03_alte disponibilitati"/>
      <sheetName val="04"/>
      <sheetName val="04_5314"/>
      <sheetName val="04_5121"/>
      <sheetName val="04_5124"/>
      <sheetName val="04_alte disponibilitati"/>
      <sheetName val="ANEXA 29"/>
      <sheetName val="29_decembrie 2013"/>
      <sheetName val="29_septembrie2014"/>
      <sheetName val="ANEXA 30"/>
      <sheetName val="30_decembrie 2013"/>
      <sheetName val="30_septembrie 2014"/>
      <sheetName val="ANEXA 34"/>
      <sheetName val="ANEXA 34_final"/>
      <sheetName val="34_sold la 31.12.2013"/>
      <sheetName val="34_cresteri"/>
      <sheetName val="34_reduceri"/>
      <sheetName val="34_sold la 31.12.2014"/>
      <sheetName val="ANEXA 40 a"/>
      <sheetName val="40_decembrie 2013"/>
      <sheetName val="40_septembrie 2014"/>
      <sheetName val="anexele II"/>
      <sheetName val="anexele II_judete"/>
      <sheetName val="CONT EXEC - CHELT"/>
      <sheetName val="verificare cont"/>
      <sheetName val="prevederi initiale 2014"/>
      <sheetName val="prevederi definitive 2014"/>
      <sheetName val="credite deschise"/>
      <sheetName val="ang bugetare"/>
      <sheetName val="ang legale"/>
      <sheetName val="plati efectuate"/>
      <sheetName val="ang legale de platit"/>
      <sheetName val="cheltuieli efective"/>
      <sheetName val="executie_extrase"/>
      <sheetName val="anexa 7_executie"/>
      <sheetName val="anexa 18"/>
      <sheetName val="corelatii judete "/>
      <sheetName val="CORELATII 1"/>
      <sheetName val="CORELATII 2"/>
    </sheetNames>
    <sheetDataSet>
      <sheetData sheetId="28">
        <row r="412">
          <cell r="F412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decembrie 2014"/>
      <sheetName val="01_martie 2015"/>
      <sheetName val="02"/>
      <sheetName val="02_martie 2014"/>
      <sheetName val="02_martie 2015"/>
      <sheetName val="03"/>
      <sheetName val="03_5311"/>
      <sheetName val="03_7701"/>
      <sheetName val="03_552"/>
      <sheetName val="03_alte disponibilitati"/>
      <sheetName val="04"/>
      <sheetName val="04_5314"/>
      <sheetName val="04_5121"/>
      <sheetName val="04_5124"/>
      <sheetName val="04_alte disponibilitati"/>
      <sheetName val="ANEXA 29"/>
      <sheetName val="29_decembrie 2014"/>
      <sheetName val="29_martie 2015"/>
      <sheetName val="ANEXA 30"/>
      <sheetName val="30_decembrie 2014"/>
      <sheetName val="30_martie 2015"/>
      <sheetName val="ANEXA 40 a"/>
      <sheetName val="40_decembrie 2014"/>
      <sheetName val="40_martie 2015"/>
      <sheetName val="CONT EXEC - cf extras"/>
      <sheetName val="verificare cont"/>
      <sheetName val="prevederi 2015"/>
      <sheetName val="prevederi 31martie 2015"/>
      <sheetName val="credite deschise"/>
      <sheetName val="ang bugetare"/>
      <sheetName val="ang legale"/>
      <sheetName val="plati efectuate"/>
      <sheetName val="ang legale de platit"/>
      <sheetName val="cheltuieli efective"/>
      <sheetName val="executie_extrase"/>
      <sheetName val="anexa 7_executie"/>
      <sheetName val="anexa 18"/>
      <sheetName val="corelatii judete "/>
      <sheetName val="CORELATII 1"/>
      <sheetName val="CORELATII 2"/>
    </sheetNames>
    <sheetDataSet>
      <sheetData sheetId="22">
        <row r="17">
          <cell r="C17" t="str">
            <v>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_ decembrie 2014"/>
      <sheetName val="01_iunie 2015"/>
      <sheetName val="02"/>
      <sheetName val="02_iunie 2014"/>
      <sheetName val="02_iunie 2015"/>
      <sheetName val="03"/>
      <sheetName val="03_5311"/>
      <sheetName val="03_7701"/>
      <sheetName val="03 _552 si alte disponibilitati"/>
      <sheetName val="04"/>
      <sheetName val="04_5314"/>
      <sheetName val="04_5121"/>
      <sheetName val="04_5124"/>
      <sheetName val="04_alte disponibilitati"/>
      <sheetName val="ANEXA 29"/>
      <sheetName val="ANEXA 29 _ decembrie 2014"/>
      <sheetName val="ANEXA 29_iunie 2015"/>
      <sheetName val="ANEXA 30"/>
      <sheetName val="ANEXA 30_decembrie 2014"/>
      <sheetName val="ANEXA 30_iunie 2015"/>
      <sheetName val="ANEXA 40 a "/>
      <sheetName val="ANEXA 40 a_dececembrie 2014"/>
      <sheetName val="ANEXA 40 a_iunie 2015"/>
      <sheetName val="CONT EXEC - CHELT"/>
      <sheetName val="prevederi bugetare 2015"/>
      <sheetName val="prevederi bugetare iunie 2015"/>
      <sheetName val="credite deschise"/>
      <sheetName val="angajamente bugetare"/>
      <sheetName val="angajamente legale"/>
      <sheetName val="plati efectuate"/>
      <sheetName val="angajamente legale de platit"/>
      <sheetName val="cheltuieli efective"/>
      <sheetName val="anexa 7_executie"/>
      <sheetName val="anexa 57"/>
      <sheetName val="prevederi 2015-ang bugetar"/>
      <sheetName val="prevederi 2015-ang legal"/>
      <sheetName val="ang bugetar-ang legal"/>
      <sheetName val="prevederi sem I2015-plati"/>
      <sheetName val="deschideri sem I2015-plati "/>
      <sheetName val="CORELATII_judete"/>
      <sheetName val="CORELATII_final 1"/>
      <sheetName val="CORELATII_final 2"/>
      <sheetName val="CORELATII CONT EXECUTIE_final"/>
      <sheetName val="ANEXA 34"/>
      <sheetName val="executie_extrase "/>
      <sheetName val="01_septembrie 201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ANEXA 29"/>
      <sheetName val="ANEXA 30"/>
      <sheetName val="ANEXA 40 a "/>
      <sheetName val="CONT EXEC - CHELT"/>
      <sheetName val="CORELATII CONT EXECUTIE"/>
      <sheetName val="CORELATII_1"/>
      <sheetName val="CORELATII_2"/>
    </sheetNames>
    <sheetDataSet>
      <sheetData sheetId="7">
        <row r="8">
          <cell r="A8" t="str">
            <v>CHELTUIELI BUGET DE STAT, din care: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uni pe judete"/>
      <sheetName val="2021_executie pe luni"/>
      <sheetName val="CNPP executie_iunie"/>
      <sheetName val="MMuncii_executie_iunie"/>
      <sheetName val="prevederi_iunie"/>
      <sheetName val="credite deschise_iunie"/>
      <sheetName val="plati efectuate_iunie"/>
      <sheetName val="CNPP executie_iulie"/>
      <sheetName val="MMuncii_executie_iulie"/>
      <sheetName val="prevederi_iulie"/>
      <sheetName val="credite deschise_iulie"/>
      <sheetName val="plati efectuate_iulie"/>
      <sheetName val="CNPP executie_august"/>
      <sheetName val="MMuncii_executie_august"/>
      <sheetName val="prevederi_august"/>
      <sheetName val="credite deschise_august"/>
      <sheetName val="plati efectuate_august"/>
      <sheetName val="CNPP executie_septembrie"/>
      <sheetName val="MMuncii_executie_septembrie"/>
      <sheetName val="prevederi_sept"/>
      <sheetName val="credite deschise_sept"/>
      <sheetName val="plati efectuate_sept"/>
      <sheetName val="CNPP executie_octombrie"/>
      <sheetName val="MMuncii_executie_octombrie"/>
      <sheetName val="prevederi_octombrie"/>
      <sheetName val="credite deschise_octombrie"/>
      <sheetName val="plati efectuate_octombrie"/>
      <sheetName val="CNPP executie_noiembrie"/>
      <sheetName val="MMuncii_executie_noiembrie"/>
      <sheetName val="prevederi_noiembrie"/>
      <sheetName val="credite deschise_noiembrie"/>
      <sheetName val="plati efectuate_noiembrie"/>
      <sheetName val="CNPP executie_decembrie"/>
      <sheetName val="MMuncii_executie_decembrie"/>
      <sheetName val="prevederi_decembrie"/>
      <sheetName val="credite deschise_decembrie"/>
      <sheetName val="plati efectuate_decembrie"/>
      <sheetName val="CNPP executie ianuarie"/>
      <sheetName val="MMuncii_executie_ianuarie"/>
      <sheetName val="prevederi_ianuarie"/>
      <sheetName val="credite deschise_ianuarie"/>
      <sheetName val="plati efectuate_ianuarie"/>
      <sheetName val="CNPP executie februarie"/>
      <sheetName val="MMuncii_executie_februarie"/>
      <sheetName val="prevederi_februarie"/>
      <sheetName val="credite deschise_februarie"/>
      <sheetName val="plati efectuate_februarie"/>
      <sheetName val="CNPP executie_martie"/>
      <sheetName val="MMuncii_executie_martie"/>
      <sheetName val="prevederi_martie"/>
      <sheetName val="credite deschise_martie"/>
      <sheetName val="plati efectuate_martie"/>
      <sheetName val="CNPP executie_aprilie"/>
      <sheetName val="MMuncii_executie_aprilie"/>
      <sheetName val="prevederi_aprilie"/>
      <sheetName val="credite deschise_aprilie"/>
      <sheetName val="plati efectuate_aprilie"/>
      <sheetName val="CNPP executie_mai"/>
      <sheetName val="MMuncii_executie_mai"/>
      <sheetName val="prevederi_mai"/>
      <sheetName val="credite deschise_mai"/>
      <sheetName val="plati efectuate_mai"/>
    </sheetNames>
    <sheetDataSet>
      <sheetData sheetId="3">
        <row r="83">
          <cell r="A83" t="str">
            <v>Pensie serviciu LG 56/2020 COVID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zoomScaleSheetLayoutView="90" workbookViewId="0" topLeftCell="A58">
      <selection activeCell="C63" sqref="C63"/>
    </sheetView>
  </sheetViews>
  <sheetFormatPr defaultColWidth="9.140625" defaultRowHeight="12.75"/>
  <cols>
    <col min="1" max="1" width="5.28125" style="2" customWidth="1"/>
    <col min="2" max="2" width="81.421875" style="71" customWidth="1"/>
    <col min="3" max="3" width="6.28125" style="71" customWidth="1"/>
    <col min="4" max="5" width="16.140625" style="3" customWidth="1"/>
    <col min="6" max="6" width="15.57421875" style="242" hidden="1" customWidth="1"/>
    <col min="7" max="7" width="9.140625" style="242" customWidth="1"/>
    <col min="8" max="8" width="14.00390625" style="242" bestFit="1" customWidth="1"/>
    <col min="9" max="16384" width="9.140625" style="242" customWidth="1"/>
  </cols>
  <sheetData>
    <row r="1" spans="1:6" ht="13.5" customHeight="1">
      <c r="A1" s="500" t="s">
        <v>648</v>
      </c>
      <c r="B1" s="501"/>
      <c r="C1" s="239"/>
      <c r="D1" s="240"/>
      <c r="E1" s="11" t="s">
        <v>152</v>
      </c>
      <c r="F1" s="1"/>
    </row>
    <row r="2" spans="1:5" s="243" customFormat="1" ht="15">
      <c r="A2" s="500" t="s">
        <v>649</v>
      </c>
      <c r="B2" s="501"/>
      <c r="C2" s="239"/>
      <c r="D2" s="240"/>
      <c r="E2" s="240"/>
    </row>
    <row r="3" spans="1:5" ht="15">
      <c r="A3" s="502" t="s">
        <v>650</v>
      </c>
      <c r="B3" s="502"/>
      <c r="C3" s="502"/>
      <c r="D3" s="502"/>
      <c r="E3" s="502"/>
    </row>
    <row r="4" spans="1:5" ht="15">
      <c r="A4" s="503" t="s">
        <v>651</v>
      </c>
      <c r="B4" s="503"/>
      <c r="C4" s="503"/>
      <c r="D4" s="503"/>
      <c r="E4" s="503"/>
    </row>
    <row r="5" spans="1:3" ht="15">
      <c r="A5" s="9"/>
      <c r="B5" s="8"/>
      <c r="C5" s="8"/>
    </row>
    <row r="6" spans="2:5" ht="15.75" thickBot="1">
      <c r="B6" s="241" t="s">
        <v>151</v>
      </c>
      <c r="C6" s="10"/>
      <c r="E6" s="11" t="s">
        <v>174</v>
      </c>
    </row>
    <row r="7" spans="1:6" ht="39.75" customHeight="1">
      <c r="A7" s="76" t="s">
        <v>194</v>
      </c>
      <c r="B7" s="51" t="s">
        <v>180</v>
      </c>
      <c r="C7" s="17" t="s">
        <v>173</v>
      </c>
      <c r="D7" s="4" t="s">
        <v>641</v>
      </c>
      <c r="E7" s="5" t="s">
        <v>622</v>
      </c>
      <c r="F7" s="12" t="s">
        <v>195</v>
      </c>
    </row>
    <row r="8" spans="1:6" ht="17.25" customHeight="1">
      <c r="A8" s="77" t="s">
        <v>144</v>
      </c>
      <c r="B8" s="244" t="s">
        <v>145</v>
      </c>
      <c r="C8" s="47" t="s">
        <v>187</v>
      </c>
      <c r="D8" s="6">
        <v>1</v>
      </c>
      <c r="E8" s="7">
        <v>2</v>
      </c>
      <c r="F8" s="13"/>
    </row>
    <row r="9" spans="1:6" ht="15">
      <c r="A9" s="78" t="s">
        <v>370</v>
      </c>
      <c r="B9" s="245" t="s">
        <v>146</v>
      </c>
      <c r="C9" s="48" t="s">
        <v>155</v>
      </c>
      <c r="D9" s="6" t="s">
        <v>164</v>
      </c>
      <c r="E9" s="7" t="s">
        <v>164</v>
      </c>
      <c r="F9" s="13"/>
    </row>
    <row r="10" spans="1:6" ht="15">
      <c r="A10" s="78">
        <f>A9+1</f>
        <v>2</v>
      </c>
      <c r="B10" s="245" t="s">
        <v>147</v>
      </c>
      <c r="C10" s="48" t="s">
        <v>156</v>
      </c>
      <c r="D10" s="6" t="s">
        <v>164</v>
      </c>
      <c r="E10" s="7" t="s">
        <v>164</v>
      </c>
      <c r="F10" s="13"/>
    </row>
    <row r="11" spans="1:6" ht="53.25" customHeight="1">
      <c r="A11" s="78">
        <f aca="true" t="shared" si="0" ref="A11:A74">A10+1</f>
        <v>3</v>
      </c>
      <c r="B11" s="245" t="s">
        <v>680</v>
      </c>
      <c r="C11" s="48" t="s">
        <v>157</v>
      </c>
      <c r="D11" s="492"/>
      <c r="E11" s="493"/>
      <c r="F11" s="13"/>
    </row>
    <row r="12" spans="1:6" ht="64.5" customHeight="1">
      <c r="A12" s="78">
        <f t="shared" si="0"/>
        <v>4</v>
      </c>
      <c r="B12" s="245" t="s">
        <v>577</v>
      </c>
      <c r="C12" s="48" t="s">
        <v>158</v>
      </c>
      <c r="D12" s="492"/>
      <c r="E12" s="493"/>
      <c r="F12" s="13"/>
    </row>
    <row r="13" spans="1:6" ht="72.75" customHeight="1">
      <c r="A13" s="78">
        <f t="shared" si="0"/>
        <v>5</v>
      </c>
      <c r="B13" s="245" t="s">
        <v>578</v>
      </c>
      <c r="C13" s="48" t="s">
        <v>159</v>
      </c>
      <c r="D13" s="492"/>
      <c r="E13" s="493"/>
      <c r="F13" s="13"/>
    </row>
    <row r="14" spans="1:6" ht="20.25" customHeight="1">
      <c r="A14" s="78">
        <f t="shared" si="0"/>
        <v>6</v>
      </c>
      <c r="B14" s="245" t="s">
        <v>606</v>
      </c>
      <c r="C14" s="48" t="s">
        <v>160</v>
      </c>
      <c r="D14" s="492"/>
      <c r="E14" s="493"/>
      <c r="F14" s="13"/>
    </row>
    <row r="15" spans="1:6" ht="48.75" customHeight="1">
      <c r="A15" s="78">
        <f t="shared" si="0"/>
        <v>7</v>
      </c>
      <c r="B15" s="245" t="s">
        <v>681</v>
      </c>
      <c r="C15" s="48" t="s">
        <v>161</v>
      </c>
      <c r="D15" s="492"/>
      <c r="E15" s="493"/>
      <c r="F15" s="13"/>
    </row>
    <row r="16" spans="1:6" ht="21" customHeight="1">
      <c r="A16" s="78">
        <f t="shared" si="0"/>
        <v>8</v>
      </c>
      <c r="B16" s="245" t="s">
        <v>607</v>
      </c>
      <c r="C16" s="48" t="s">
        <v>162</v>
      </c>
      <c r="D16" s="492"/>
      <c r="E16" s="493"/>
      <c r="F16" s="13"/>
    </row>
    <row r="17" spans="1:6" ht="45" customHeight="1">
      <c r="A17" s="78">
        <f t="shared" si="0"/>
        <v>9</v>
      </c>
      <c r="B17" s="245" t="s">
        <v>678</v>
      </c>
      <c r="C17" s="48" t="s">
        <v>165</v>
      </c>
      <c r="D17" s="492">
        <v>88732</v>
      </c>
      <c r="E17" s="493">
        <v>52596</v>
      </c>
      <c r="F17" s="13"/>
    </row>
    <row r="18" spans="1:6" ht="42" customHeight="1">
      <c r="A18" s="78">
        <f t="shared" si="0"/>
        <v>10</v>
      </c>
      <c r="B18" s="245" t="s">
        <v>608</v>
      </c>
      <c r="C18" s="48" t="s">
        <v>166</v>
      </c>
      <c r="D18" s="492"/>
      <c r="E18" s="493"/>
      <c r="F18" s="13" t="s">
        <v>303</v>
      </c>
    </row>
    <row r="19" spans="1:8" s="247" customFormat="1" ht="24" customHeight="1">
      <c r="A19" s="183">
        <f t="shared" si="0"/>
        <v>11</v>
      </c>
      <c r="B19" s="246" t="s">
        <v>609</v>
      </c>
      <c r="C19" s="52" t="s">
        <v>177</v>
      </c>
      <c r="D19" s="494">
        <f>D11+D12+D13+D14+D15+D17</f>
        <v>88732</v>
      </c>
      <c r="E19" s="495">
        <f>E11+E12+E13+E14+E15+E17</f>
        <v>52596</v>
      </c>
      <c r="F19" s="53"/>
      <c r="H19" s="242"/>
    </row>
    <row r="20" spans="1:6" ht="24.75" customHeight="1">
      <c r="A20" s="78">
        <f t="shared" si="0"/>
        <v>12</v>
      </c>
      <c r="B20" s="245" t="s">
        <v>148</v>
      </c>
      <c r="C20" s="48" t="s">
        <v>178</v>
      </c>
      <c r="D20" s="492" t="s">
        <v>164</v>
      </c>
      <c r="E20" s="493" t="s">
        <v>164</v>
      </c>
      <c r="F20" s="13"/>
    </row>
    <row r="21" spans="1:6" ht="133.5" customHeight="1">
      <c r="A21" s="78">
        <f t="shared" si="0"/>
        <v>13</v>
      </c>
      <c r="B21" s="245" t="s">
        <v>682</v>
      </c>
      <c r="C21" s="48" t="s">
        <v>179</v>
      </c>
      <c r="D21" s="492"/>
      <c r="E21" s="493"/>
      <c r="F21" s="13"/>
    </row>
    <row r="22" spans="1:6" ht="20.25" customHeight="1">
      <c r="A22" s="78">
        <f t="shared" si="0"/>
        <v>14</v>
      </c>
      <c r="B22" s="245" t="s">
        <v>153</v>
      </c>
      <c r="C22" s="49">
        <v>20</v>
      </c>
      <c r="D22" s="492" t="s">
        <v>164</v>
      </c>
      <c r="E22" s="493" t="s">
        <v>164</v>
      </c>
      <c r="F22" s="13"/>
    </row>
    <row r="23" spans="1:6" ht="75">
      <c r="A23" s="78">
        <f t="shared" si="0"/>
        <v>15</v>
      </c>
      <c r="B23" s="245" t="s">
        <v>674</v>
      </c>
      <c r="C23" s="49">
        <v>21</v>
      </c>
      <c r="D23" s="492">
        <v>76052</v>
      </c>
      <c r="E23" s="493">
        <v>2924</v>
      </c>
      <c r="F23" s="13"/>
    </row>
    <row r="24" spans="1:6" ht="30.75" customHeight="1">
      <c r="A24" s="78">
        <f t="shared" si="0"/>
        <v>16</v>
      </c>
      <c r="B24" s="245" t="s">
        <v>520</v>
      </c>
      <c r="C24" s="49" t="s">
        <v>136</v>
      </c>
      <c r="D24" s="496" t="s">
        <v>143</v>
      </c>
      <c r="E24" s="497" t="s">
        <v>143</v>
      </c>
      <c r="F24" s="13"/>
    </row>
    <row r="25" spans="1:6" ht="33" customHeight="1">
      <c r="A25" s="78">
        <f t="shared" si="0"/>
        <v>17</v>
      </c>
      <c r="B25" s="245" t="s">
        <v>610</v>
      </c>
      <c r="C25" s="50">
        <v>22</v>
      </c>
      <c r="D25" s="492"/>
      <c r="E25" s="493"/>
      <c r="F25" s="13" t="s">
        <v>196</v>
      </c>
    </row>
    <row r="26" spans="1:6" ht="20.25" customHeight="1">
      <c r="A26" s="78">
        <f t="shared" si="0"/>
        <v>18</v>
      </c>
      <c r="B26" s="245" t="s">
        <v>395</v>
      </c>
      <c r="C26" s="48" t="s">
        <v>188</v>
      </c>
      <c r="D26" s="492" t="s">
        <v>164</v>
      </c>
      <c r="E26" s="493" t="s">
        <v>164</v>
      </c>
      <c r="F26" s="13"/>
    </row>
    <row r="27" spans="1:6" ht="76.5" customHeight="1">
      <c r="A27" s="78">
        <f t="shared" si="0"/>
        <v>19</v>
      </c>
      <c r="B27" s="245" t="s">
        <v>683</v>
      </c>
      <c r="C27" s="49">
        <v>23</v>
      </c>
      <c r="D27" s="492"/>
      <c r="E27" s="493"/>
      <c r="F27" s="13"/>
    </row>
    <row r="28" spans="1:6" ht="29.25" customHeight="1">
      <c r="A28" s="78">
        <f t="shared" si="0"/>
        <v>20</v>
      </c>
      <c r="B28" s="245" t="s">
        <v>684</v>
      </c>
      <c r="C28" s="49">
        <v>24</v>
      </c>
      <c r="D28" s="492"/>
      <c r="E28" s="493"/>
      <c r="F28" s="13"/>
    </row>
    <row r="29" spans="1:6" ht="105" customHeight="1">
      <c r="A29" s="78">
        <f t="shared" si="0"/>
        <v>21</v>
      </c>
      <c r="B29" s="245" t="s">
        <v>685</v>
      </c>
      <c r="C29" s="49">
        <v>25</v>
      </c>
      <c r="D29" s="492"/>
      <c r="E29" s="493"/>
      <c r="F29" s="13"/>
    </row>
    <row r="30" spans="1:6" ht="36.75" customHeight="1">
      <c r="A30" s="78">
        <f t="shared" si="0"/>
        <v>22</v>
      </c>
      <c r="B30" s="245" t="s">
        <v>611</v>
      </c>
      <c r="C30" s="49">
        <v>26</v>
      </c>
      <c r="D30" s="492"/>
      <c r="E30" s="493"/>
      <c r="F30" s="13"/>
    </row>
    <row r="31" spans="1:6" ht="60">
      <c r="A31" s="78">
        <f t="shared" si="0"/>
        <v>23</v>
      </c>
      <c r="B31" s="245" t="s">
        <v>686</v>
      </c>
      <c r="C31" s="49">
        <v>27</v>
      </c>
      <c r="D31" s="492"/>
      <c r="E31" s="493"/>
      <c r="F31" s="13"/>
    </row>
    <row r="32" spans="1:8" s="247" customFormat="1" ht="24" customHeight="1">
      <c r="A32" s="78">
        <f t="shared" si="0"/>
        <v>24</v>
      </c>
      <c r="B32" s="246" t="s">
        <v>167</v>
      </c>
      <c r="C32" s="54">
        <v>30</v>
      </c>
      <c r="D32" s="494">
        <f>D23+D27+D29+D31</f>
        <v>76052</v>
      </c>
      <c r="E32" s="495">
        <f>E23+E27+E29+E31</f>
        <v>2924</v>
      </c>
      <c r="F32" s="53"/>
      <c r="H32" s="242"/>
    </row>
    <row r="33" spans="1:6" ht="21" customHeight="1">
      <c r="A33" s="78">
        <f t="shared" si="0"/>
        <v>25</v>
      </c>
      <c r="B33" s="245" t="s">
        <v>307</v>
      </c>
      <c r="C33" s="49">
        <v>31</v>
      </c>
      <c r="D33" s="492"/>
      <c r="E33" s="493"/>
      <c r="F33" s="75" t="e">
        <f>'[3]01'!F34</f>
        <v>#REF!</v>
      </c>
    </row>
    <row r="34" spans="1:6" ht="18" customHeight="1">
      <c r="A34" s="78">
        <f t="shared" si="0"/>
        <v>26</v>
      </c>
      <c r="B34" s="245" t="s">
        <v>163</v>
      </c>
      <c r="C34" s="49">
        <v>32</v>
      </c>
      <c r="D34" s="492" t="s">
        <v>164</v>
      </c>
      <c r="E34" s="493" t="s">
        <v>164</v>
      </c>
      <c r="F34" s="13"/>
    </row>
    <row r="35" spans="1:6" ht="146.25" customHeight="1">
      <c r="A35" s="78">
        <f t="shared" si="0"/>
        <v>27</v>
      </c>
      <c r="B35" s="245" t="s">
        <v>679</v>
      </c>
      <c r="C35" s="49">
        <v>33</v>
      </c>
      <c r="D35" s="492"/>
      <c r="E35" s="493">
        <v>-201260760</v>
      </c>
      <c r="F35" s="55" t="s">
        <v>197</v>
      </c>
    </row>
    <row r="36" spans="1:6" ht="44.25" customHeight="1">
      <c r="A36" s="78">
        <f t="shared" si="0"/>
        <v>28</v>
      </c>
      <c r="B36" s="245" t="s">
        <v>612</v>
      </c>
      <c r="C36" s="48" t="s">
        <v>189</v>
      </c>
      <c r="D36" s="492"/>
      <c r="E36" s="493"/>
      <c r="F36" s="13"/>
    </row>
    <row r="37" spans="1:6" ht="17.25" customHeight="1">
      <c r="A37" s="78">
        <f t="shared" si="0"/>
        <v>29</v>
      </c>
      <c r="B37" s="245" t="s">
        <v>521</v>
      </c>
      <c r="C37" s="49">
        <v>34</v>
      </c>
      <c r="D37" s="492" t="s">
        <v>164</v>
      </c>
      <c r="E37" s="493" t="s">
        <v>164</v>
      </c>
      <c r="F37" s="13"/>
    </row>
    <row r="38" spans="1:8" s="71" customFormat="1" ht="105">
      <c r="A38" s="78">
        <f t="shared" si="0"/>
        <v>30</v>
      </c>
      <c r="B38" s="245" t="s">
        <v>687</v>
      </c>
      <c r="C38" s="49">
        <v>35</v>
      </c>
      <c r="D38" s="492"/>
      <c r="E38" s="493">
        <v>18</v>
      </c>
      <c r="F38" s="14"/>
      <c r="H38" s="242"/>
    </row>
    <row r="39" spans="1:8" s="71" customFormat="1" ht="17.25" customHeight="1">
      <c r="A39" s="78">
        <f t="shared" si="0"/>
        <v>31</v>
      </c>
      <c r="B39" s="245" t="s">
        <v>522</v>
      </c>
      <c r="C39" s="49" t="s">
        <v>193</v>
      </c>
      <c r="D39" s="492"/>
      <c r="E39" s="493"/>
      <c r="F39" s="14"/>
      <c r="H39" s="242"/>
    </row>
    <row r="40" spans="1:8" s="71" customFormat="1" ht="18" customHeight="1">
      <c r="A40" s="78">
        <f t="shared" si="0"/>
        <v>32</v>
      </c>
      <c r="B40" s="245" t="s">
        <v>521</v>
      </c>
      <c r="C40" s="49">
        <v>36</v>
      </c>
      <c r="D40" s="496" t="s">
        <v>143</v>
      </c>
      <c r="E40" s="497" t="s">
        <v>143</v>
      </c>
      <c r="F40" s="14"/>
      <c r="H40" s="242"/>
    </row>
    <row r="41" spans="1:8" s="247" customFormat="1" ht="16.5" customHeight="1">
      <c r="A41" s="78">
        <f t="shared" si="0"/>
        <v>33</v>
      </c>
      <c r="B41" s="246" t="s">
        <v>172</v>
      </c>
      <c r="C41" s="54">
        <v>40</v>
      </c>
      <c r="D41" s="494">
        <f>D35+D36+D38+D39</f>
        <v>0</v>
      </c>
      <c r="E41" s="495">
        <f>E35+E36+E38+E39</f>
        <v>-201260742</v>
      </c>
      <c r="F41" s="53"/>
      <c r="H41" s="242"/>
    </row>
    <row r="42" spans="1:6" ht="47.25" customHeight="1">
      <c r="A42" s="78">
        <f t="shared" si="0"/>
        <v>34</v>
      </c>
      <c r="B42" s="245" t="s">
        <v>579</v>
      </c>
      <c r="C42" s="49">
        <v>41</v>
      </c>
      <c r="D42" s="492"/>
      <c r="E42" s="493"/>
      <c r="F42" s="15" t="s">
        <v>198</v>
      </c>
    </row>
    <row r="43" spans="1:6" ht="30">
      <c r="A43" s="78">
        <f t="shared" si="0"/>
        <v>35</v>
      </c>
      <c r="B43" s="245" t="s">
        <v>688</v>
      </c>
      <c r="C43" s="49" t="s">
        <v>181</v>
      </c>
      <c r="D43" s="492"/>
      <c r="E43" s="493"/>
      <c r="F43" s="13"/>
    </row>
    <row r="44" spans="1:6" ht="19.5" customHeight="1">
      <c r="A44" s="78">
        <f t="shared" si="0"/>
        <v>36</v>
      </c>
      <c r="B44" s="245" t="s">
        <v>689</v>
      </c>
      <c r="C44" s="49">
        <v>42</v>
      </c>
      <c r="D44" s="492"/>
      <c r="E44" s="493">
        <v>13925417</v>
      </c>
      <c r="F44" s="13"/>
    </row>
    <row r="45" spans="1:8" s="247" customFormat="1" ht="27" customHeight="1">
      <c r="A45" s="78">
        <f t="shared" si="0"/>
        <v>37</v>
      </c>
      <c r="B45" s="246" t="s">
        <v>613</v>
      </c>
      <c r="C45" s="54">
        <v>45</v>
      </c>
      <c r="D45" s="494">
        <f>D21+D32+D33+D41+D42+D43+D44</f>
        <v>76052</v>
      </c>
      <c r="E45" s="495">
        <f>E21+E32+E33+E41+E42+E43+E44</f>
        <v>-187332401</v>
      </c>
      <c r="F45" s="53"/>
      <c r="H45" s="242"/>
    </row>
    <row r="46" spans="1:8" s="247" customFormat="1" ht="20.25" customHeight="1">
      <c r="A46" s="78">
        <f t="shared" si="0"/>
        <v>38</v>
      </c>
      <c r="B46" s="246" t="s">
        <v>170</v>
      </c>
      <c r="C46" s="54">
        <v>46</v>
      </c>
      <c r="D46" s="494">
        <f>D19+D45</f>
        <v>164784</v>
      </c>
      <c r="E46" s="495">
        <f>E19+E45</f>
        <v>-187279805</v>
      </c>
      <c r="F46" s="53"/>
      <c r="H46" s="242"/>
    </row>
    <row r="47" spans="1:6" ht="19.5" customHeight="1">
      <c r="A47" s="78">
        <f t="shared" si="0"/>
        <v>39</v>
      </c>
      <c r="B47" s="245" t="s">
        <v>149</v>
      </c>
      <c r="C47" s="49">
        <v>50</v>
      </c>
      <c r="D47" s="492" t="s">
        <v>164</v>
      </c>
      <c r="E47" s="493" t="s">
        <v>164</v>
      </c>
      <c r="F47" s="13"/>
    </row>
    <row r="48" spans="1:6" ht="18" customHeight="1">
      <c r="A48" s="78">
        <f t="shared" si="0"/>
        <v>40</v>
      </c>
      <c r="B48" s="245" t="s">
        <v>154</v>
      </c>
      <c r="C48" s="49">
        <v>51</v>
      </c>
      <c r="D48" s="492" t="s">
        <v>164</v>
      </c>
      <c r="E48" s="493" t="s">
        <v>164</v>
      </c>
      <c r="F48" s="13"/>
    </row>
    <row r="49" spans="1:6" ht="45">
      <c r="A49" s="78">
        <f t="shared" si="0"/>
        <v>41</v>
      </c>
      <c r="B49" s="245" t="s">
        <v>690</v>
      </c>
      <c r="C49" s="49">
        <v>52</v>
      </c>
      <c r="D49" s="492"/>
      <c r="E49" s="493"/>
      <c r="F49" s="13"/>
    </row>
    <row r="50" spans="1:6" ht="30">
      <c r="A50" s="78">
        <f t="shared" si="0"/>
        <v>42</v>
      </c>
      <c r="B50" s="245" t="s">
        <v>308</v>
      </c>
      <c r="C50" s="49">
        <v>53</v>
      </c>
      <c r="D50" s="492"/>
      <c r="E50" s="493"/>
      <c r="F50" s="13" t="s">
        <v>199</v>
      </c>
    </row>
    <row r="51" spans="1:6" ht="45">
      <c r="A51" s="78">
        <f t="shared" si="0"/>
        <v>43</v>
      </c>
      <c r="B51" s="245" t="s">
        <v>691</v>
      </c>
      <c r="C51" s="49">
        <v>54</v>
      </c>
      <c r="D51" s="492"/>
      <c r="E51" s="493"/>
      <c r="F51" s="13"/>
    </row>
    <row r="52" spans="1:6" ht="18.75" customHeight="1">
      <c r="A52" s="78">
        <f t="shared" si="0"/>
        <v>44</v>
      </c>
      <c r="B52" s="245" t="s">
        <v>614</v>
      </c>
      <c r="C52" s="49">
        <v>55</v>
      </c>
      <c r="D52" s="492"/>
      <c r="E52" s="493"/>
      <c r="F52" s="13"/>
    </row>
    <row r="53" spans="1:8" s="247" customFormat="1" ht="15">
      <c r="A53" s="78">
        <f t="shared" si="0"/>
        <v>45</v>
      </c>
      <c r="B53" s="246" t="s">
        <v>171</v>
      </c>
      <c r="C53" s="54">
        <v>58</v>
      </c>
      <c r="D53" s="494">
        <f>D49+D51+D52</f>
        <v>0</v>
      </c>
      <c r="E53" s="495">
        <f>E49+E51+E52</f>
        <v>0</v>
      </c>
      <c r="F53" s="53"/>
      <c r="H53" s="242"/>
    </row>
    <row r="54" spans="1:6" ht="15">
      <c r="A54" s="78">
        <f t="shared" si="0"/>
        <v>46</v>
      </c>
      <c r="B54" s="245" t="s">
        <v>309</v>
      </c>
      <c r="C54" s="49">
        <v>59</v>
      </c>
      <c r="D54" s="492" t="s">
        <v>164</v>
      </c>
      <c r="E54" s="493" t="s">
        <v>164</v>
      </c>
      <c r="F54" s="13"/>
    </row>
    <row r="55" spans="1:6" ht="60">
      <c r="A55" s="78">
        <f t="shared" si="0"/>
        <v>47</v>
      </c>
      <c r="B55" s="245" t="s">
        <v>692</v>
      </c>
      <c r="C55" s="49">
        <v>60</v>
      </c>
      <c r="D55" s="492">
        <v>362740104</v>
      </c>
      <c r="E55" s="493"/>
      <c r="F55" s="13"/>
    </row>
    <row r="56" spans="1:6" ht="19.5" customHeight="1">
      <c r="A56" s="78">
        <f t="shared" si="0"/>
        <v>48</v>
      </c>
      <c r="B56" s="245" t="s">
        <v>675</v>
      </c>
      <c r="C56" s="49" t="s">
        <v>371</v>
      </c>
      <c r="D56" s="492">
        <v>362703379</v>
      </c>
      <c r="E56" s="493"/>
      <c r="F56" s="13"/>
    </row>
    <row r="57" spans="1:6" ht="30">
      <c r="A57" s="78">
        <f t="shared" si="0"/>
        <v>49</v>
      </c>
      <c r="B57" s="245" t="s">
        <v>676</v>
      </c>
      <c r="C57" s="49">
        <v>61</v>
      </c>
      <c r="D57" s="492">
        <v>36725</v>
      </c>
      <c r="E57" s="493"/>
      <c r="F57" s="13" t="s">
        <v>200</v>
      </c>
    </row>
    <row r="58" spans="1:6" ht="18.75" customHeight="1">
      <c r="A58" s="78">
        <f t="shared" si="0"/>
        <v>50</v>
      </c>
      <c r="B58" s="245" t="s">
        <v>396</v>
      </c>
      <c r="C58" s="49" t="s">
        <v>190</v>
      </c>
      <c r="D58" s="492" t="s">
        <v>164</v>
      </c>
      <c r="E58" s="493" t="s">
        <v>164</v>
      </c>
      <c r="F58" s="13"/>
    </row>
    <row r="59" spans="1:6" ht="75">
      <c r="A59" s="78">
        <f t="shared" si="0"/>
        <v>51</v>
      </c>
      <c r="B59" s="245" t="s">
        <v>693</v>
      </c>
      <c r="C59" s="49">
        <v>62</v>
      </c>
      <c r="D59" s="492">
        <v>76052</v>
      </c>
      <c r="E59" s="493">
        <v>2924</v>
      </c>
      <c r="F59" s="13"/>
    </row>
    <row r="60" spans="1:6" ht="20.25" customHeight="1">
      <c r="A60" s="78">
        <f t="shared" si="0"/>
        <v>52</v>
      </c>
      <c r="B60" s="245" t="s">
        <v>176</v>
      </c>
      <c r="C60" s="49">
        <v>63</v>
      </c>
      <c r="D60" s="492" t="s">
        <v>164</v>
      </c>
      <c r="E60" s="493" t="s">
        <v>164</v>
      </c>
      <c r="F60" s="13"/>
    </row>
    <row r="61" spans="1:6" ht="29.25" customHeight="1">
      <c r="A61" s="78">
        <f t="shared" si="0"/>
        <v>53</v>
      </c>
      <c r="B61" s="245" t="s">
        <v>615</v>
      </c>
      <c r="C61" s="49" t="s">
        <v>191</v>
      </c>
      <c r="D61" s="492"/>
      <c r="E61" s="493"/>
      <c r="F61" s="13"/>
    </row>
    <row r="62" spans="1:6" ht="31.5" customHeight="1">
      <c r="A62" s="78">
        <f t="shared" si="0"/>
        <v>54</v>
      </c>
      <c r="B62" s="245" t="s">
        <v>310</v>
      </c>
      <c r="C62" s="49">
        <v>64</v>
      </c>
      <c r="D62" s="492"/>
      <c r="E62" s="493"/>
      <c r="F62" s="13"/>
    </row>
    <row r="63" spans="1:6" ht="120">
      <c r="A63" s="78">
        <f t="shared" si="0"/>
        <v>55</v>
      </c>
      <c r="B63" s="245" t="s">
        <v>694</v>
      </c>
      <c r="C63" s="49">
        <v>65</v>
      </c>
      <c r="D63" s="492"/>
      <c r="E63" s="493"/>
      <c r="F63" s="13"/>
    </row>
    <row r="64" spans="1:6" ht="30">
      <c r="A64" s="78">
        <f t="shared" si="0"/>
        <v>56</v>
      </c>
      <c r="B64" s="245" t="s">
        <v>523</v>
      </c>
      <c r="C64" s="49">
        <v>66</v>
      </c>
      <c r="D64" s="492"/>
      <c r="E64" s="493"/>
      <c r="F64" s="13"/>
    </row>
    <row r="65" spans="1:6" ht="62.25" customHeight="1">
      <c r="A65" s="78">
        <f t="shared" si="0"/>
        <v>57</v>
      </c>
      <c r="B65" s="245" t="s">
        <v>695</v>
      </c>
      <c r="C65" s="49">
        <v>70</v>
      </c>
      <c r="D65" s="492"/>
      <c r="E65" s="493"/>
      <c r="F65" s="13"/>
    </row>
    <row r="66" spans="1:6" ht="72" customHeight="1">
      <c r="A66" s="78">
        <f t="shared" si="0"/>
        <v>58</v>
      </c>
      <c r="B66" s="245" t="s">
        <v>696</v>
      </c>
      <c r="C66" s="49">
        <v>71</v>
      </c>
      <c r="D66" s="492"/>
      <c r="E66" s="493"/>
      <c r="F66" s="13"/>
    </row>
    <row r="67" spans="1:6" ht="18" customHeight="1">
      <c r="A67" s="78">
        <f t="shared" si="0"/>
        <v>59</v>
      </c>
      <c r="B67" s="245" t="s">
        <v>524</v>
      </c>
      <c r="C67" s="49">
        <v>72</v>
      </c>
      <c r="D67" s="492"/>
      <c r="E67" s="493"/>
      <c r="F67" s="13"/>
    </row>
    <row r="68" spans="1:6" ht="45">
      <c r="A68" s="78">
        <f t="shared" si="0"/>
        <v>60</v>
      </c>
      <c r="B68" s="245" t="s">
        <v>677</v>
      </c>
      <c r="C68" s="49">
        <v>73</v>
      </c>
      <c r="D68" s="492">
        <v>332757</v>
      </c>
      <c r="E68" s="493">
        <v>275618</v>
      </c>
      <c r="F68" s="13"/>
    </row>
    <row r="69" spans="1:8" s="248" customFormat="1" ht="18.75" customHeight="1">
      <c r="A69" s="78">
        <f t="shared" si="0"/>
        <v>61</v>
      </c>
      <c r="B69" s="245" t="s">
        <v>175</v>
      </c>
      <c r="C69" s="49" t="s">
        <v>192</v>
      </c>
      <c r="D69" s="492" t="s">
        <v>164</v>
      </c>
      <c r="E69" s="493" t="s">
        <v>164</v>
      </c>
      <c r="F69" s="13"/>
      <c r="H69" s="242"/>
    </row>
    <row r="70" spans="1:6" ht="18" customHeight="1">
      <c r="A70" s="78">
        <f t="shared" si="0"/>
        <v>62</v>
      </c>
      <c r="B70" s="245" t="s">
        <v>311</v>
      </c>
      <c r="C70" s="49">
        <v>74</v>
      </c>
      <c r="D70" s="492"/>
      <c r="E70" s="493"/>
      <c r="F70" s="13"/>
    </row>
    <row r="71" spans="1:6" ht="18.75" customHeight="1">
      <c r="A71" s="78">
        <f t="shared" si="0"/>
        <v>63</v>
      </c>
      <c r="B71" s="245" t="s">
        <v>616</v>
      </c>
      <c r="C71" s="49">
        <v>75</v>
      </c>
      <c r="D71" s="492"/>
      <c r="E71" s="493"/>
      <c r="F71" s="13"/>
    </row>
    <row r="72" spans="1:8" s="247" customFormat="1" ht="21" customHeight="1">
      <c r="A72" s="78">
        <f t="shared" si="0"/>
        <v>64</v>
      </c>
      <c r="B72" s="246" t="s">
        <v>168</v>
      </c>
      <c r="C72" s="54">
        <v>78</v>
      </c>
      <c r="D72" s="494">
        <f>D55+D59+D63+D65+D66+D67+D68+D70+D71</f>
        <v>363148913</v>
      </c>
      <c r="E72" s="495">
        <f>E55+E59+E63+E65+E66+E67+E68+E70+E71</f>
        <v>278542</v>
      </c>
      <c r="F72" s="53"/>
      <c r="H72" s="242"/>
    </row>
    <row r="73" spans="1:8" s="247" customFormat="1" ht="18.75" customHeight="1">
      <c r="A73" s="78">
        <f t="shared" si="0"/>
        <v>65</v>
      </c>
      <c r="B73" s="246" t="s">
        <v>169</v>
      </c>
      <c r="C73" s="54">
        <v>79</v>
      </c>
      <c r="D73" s="494">
        <f>D53+D72</f>
        <v>363148913</v>
      </c>
      <c r="E73" s="495">
        <f>E53+E72</f>
        <v>278542</v>
      </c>
      <c r="F73" s="53"/>
      <c r="H73" s="242"/>
    </row>
    <row r="74" spans="1:8" s="247" customFormat="1" ht="30">
      <c r="A74" s="78">
        <f t="shared" si="0"/>
        <v>66</v>
      </c>
      <c r="B74" s="246" t="s">
        <v>312</v>
      </c>
      <c r="C74" s="54">
        <v>80</v>
      </c>
      <c r="D74" s="494">
        <f>D46-D73</f>
        <v>-362984129</v>
      </c>
      <c r="E74" s="495">
        <f>E46-E73</f>
        <v>-187558347</v>
      </c>
      <c r="F74" s="53"/>
      <c r="H74" s="242"/>
    </row>
    <row r="75" spans="1:6" ht="15">
      <c r="A75" s="78">
        <f aca="true" t="shared" si="1" ref="A75:A81">A74+1</f>
        <v>67</v>
      </c>
      <c r="B75" s="245" t="s">
        <v>150</v>
      </c>
      <c r="C75" s="49">
        <v>83</v>
      </c>
      <c r="D75" s="496" t="s">
        <v>143</v>
      </c>
      <c r="E75" s="497" t="s">
        <v>143</v>
      </c>
      <c r="F75" s="13"/>
    </row>
    <row r="76" spans="1:6" ht="45">
      <c r="A76" s="78">
        <f t="shared" si="1"/>
        <v>68</v>
      </c>
      <c r="B76" s="245" t="s">
        <v>697</v>
      </c>
      <c r="C76" s="49">
        <v>84</v>
      </c>
      <c r="D76" s="492"/>
      <c r="E76" s="493"/>
      <c r="F76" s="13"/>
    </row>
    <row r="77" spans="1:8" s="71" customFormat="1" ht="22.5" customHeight="1">
      <c r="A77" s="78">
        <f t="shared" si="1"/>
        <v>69</v>
      </c>
      <c r="B77" s="245" t="s">
        <v>617</v>
      </c>
      <c r="C77" s="49">
        <v>85</v>
      </c>
      <c r="D77" s="492"/>
      <c r="E77" s="493"/>
      <c r="F77" s="14"/>
      <c r="H77" s="242"/>
    </row>
    <row r="78" spans="1:6" ht="18" customHeight="1">
      <c r="A78" s="78">
        <f t="shared" si="1"/>
        <v>70</v>
      </c>
      <c r="B78" s="245" t="s">
        <v>618</v>
      </c>
      <c r="C78" s="49">
        <v>86</v>
      </c>
      <c r="D78" s="492">
        <v>176446</v>
      </c>
      <c r="E78" s="493">
        <v>207482</v>
      </c>
      <c r="F78" s="13"/>
    </row>
    <row r="79" spans="1:6" ht="18" customHeight="1">
      <c r="A79" s="78">
        <f t="shared" si="1"/>
        <v>71</v>
      </c>
      <c r="B79" s="245" t="s">
        <v>619</v>
      </c>
      <c r="C79" s="49">
        <v>87</v>
      </c>
      <c r="D79" s="492"/>
      <c r="E79" s="493"/>
      <c r="F79" s="13"/>
    </row>
    <row r="80" spans="1:6" ht="15">
      <c r="A80" s="78">
        <f t="shared" si="1"/>
        <v>72</v>
      </c>
      <c r="B80" s="245" t="s">
        <v>620</v>
      </c>
      <c r="C80" s="49">
        <v>88</v>
      </c>
      <c r="D80" s="492">
        <v>362807683</v>
      </c>
      <c r="E80" s="493">
        <v>187350865</v>
      </c>
      <c r="F80" s="13"/>
    </row>
    <row r="81" spans="1:8" s="247" customFormat="1" ht="18.75" customHeight="1" thickBot="1">
      <c r="A81" s="184">
        <f t="shared" si="1"/>
        <v>73</v>
      </c>
      <c r="B81" s="249" t="s">
        <v>621</v>
      </c>
      <c r="C81" s="56">
        <v>90</v>
      </c>
      <c r="D81" s="498">
        <f>D76+D77-D78+D79-D80</f>
        <v>-362984129</v>
      </c>
      <c r="E81" s="499">
        <f>E76+E77-E78+E79-E80</f>
        <v>-187558347</v>
      </c>
      <c r="F81" s="53"/>
      <c r="H81" s="242"/>
    </row>
    <row r="82" spans="1:5" ht="24.75" customHeight="1">
      <c r="A82" s="16"/>
      <c r="B82" s="250"/>
      <c r="C82" s="250"/>
      <c r="D82" s="45">
        <f>D74-D81</f>
        <v>0</v>
      </c>
      <c r="E82" s="45">
        <f>E74-E81</f>
        <v>0</v>
      </c>
    </row>
    <row r="83" spans="1:5" ht="15.75" customHeight="1">
      <c r="A83" s="16"/>
      <c r="B83" s="251"/>
      <c r="C83" s="251"/>
      <c r="D83" s="45"/>
      <c r="E83" s="45"/>
    </row>
    <row r="84" spans="2:5" s="71" customFormat="1" ht="15" customHeight="1">
      <c r="B84" s="254" t="s">
        <v>652</v>
      </c>
      <c r="C84" s="254"/>
      <c r="D84" s="504" t="s">
        <v>653</v>
      </c>
      <c r="E84" s="504"/>
    </row>
    <row r="85" spans="2:5" s="71" customFormat="1" ht="15.75" customHeight="1">
      <c r="B85" s="254" t="s">
        <v>654</v>
      </c>
      <c r="C85" s="254"/>
      <c r="D85" s="505" t="s">
        <v>655</v>
      </c>
      <c r="E85" s="505"/>
    </row>
    <row r="86" spans="2:5" s="71" customFormat="1" ht="15">
      <c r="B86" s="254"/>
      <c r="C86" s="256"/>
      <c r="D86" s="505"/>
      <c r="E86" s="505"/>
    </row>
    <row r="87" spans="2:5" s="71" customFormat="1" ht="15">
      <c r="B87" s="254"/>
      <c r="C87" s="256"/>
      <c r="D87" s="255"/>
      <c r="E87" s="255"/>
    </row>
    <row r="88" spans="2:5" s="71" customFormat="1" ht="15" customHeight="1">
      <c r="B88" s="254"/>
      <c r="C88" s="257"/>
      <c r="D88" s="504" t="s">
        <v>656</v>
      </c>
      <c r="E88" s="504"/>
    </row>
    <row r="89" spans="2:5" s="71" customFormat="1" ht="15">
      <c r="B89" s="254"/>
      <c r="C89" s="258"/>
      <c r="D89" s="505" t="s">
        <v>657</v>
      </c>
      <c r="E89" s="505"/>
    </row>
    <row r="90" spans="2:5" s="71" customFormat="1" ht="20.25" customHeight="1">
      <c r="B90" s="253"/>
      <c r="C90" s="252"/>
      <c r="D90" s="3"/>
      <c r="E90" s="3"/>
    </row>
    <row r="92" spans="2:5" ht="15">
      <c r="B92" s="2"/>
      <c r="D92" s="506"/>
      <c r="E92" s="506"/>
    </row>
    <row r="93" spans="2:5" ht="15">
      <c r="B93" s="253"/>
      <c r="D93" s="507"/>
      <c r="E93" s="507"/>
    </row>
  </sheetData>
  <sheetProtection/>
  <mergeCells count="11">
    <mergeCell ref="D93:E93"/>
    <mergeCell ref="D84:E84"/>
    <mergeCell ref="D86:E86"/>
    <mergeCell ref="A2:B2"/>
    <mergeCell ref="D85:E85"/>
    <mergeCell ref="A1:B1"/>
    <mergeCell ref="A3:E3"/>
    <mergeCell ref="A4:E4"/>
    <mergeCell ref="D88:E88"/>
    <mergeCell ref="D89:E89"/>
    <mergeCell ref="D92:E92"/>
  </mergeCells>
  <printOptions horizontalCentered="1"/>
  <pageMargins left="0.2362204724409449" right="0.1968503937007874" top="0.2362204724409449" bottom="0.1968503937007874" header="0.03937007874015748" footer="0"/>
  <pageSetup horizontalDpi="600" verticalDpi="600" orientation="portrait" paperSize="9" scale="80" r:id="rId1"/>
  <ignoredErrors>
    <ignoredError sqref="C57:C81 C9:C23 C25:C5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pane xSplit="3" ySplit="7" topLeftCell="D32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E18" sqref="E18"/>
    </sheetView>
  </sheetViews>
  <sheetFormatPr defaultColWidth="8.8515625" defaultRowHeight="12.75"/>
  <cols>
    <col min="1" max="1" width="5.140625" style="260" customWidth="1"/>
    <col min="2" max="2" width="58.28125" style="71" customWidth="1"/>
    <col min="3" max="3" width="4.28125" style="242" customWidth="1"/>
    <col min="4" max="4" width="13.00390625" style="259" customWidth="1"/>
    <col min="5" max="5" width="16.00390625" style="259" customWidth="1"/>
    <col min="6" max="16384" width="8.8515625" style="242" customWidth="1"/>
  </cols>
  <sheetData>
    <row r="1" spans="1:6" ht="13.5" customHeight="1">
      <c r="A1" s="500" t="s">
        <v>648</v>
      </c>
      <c r="B1" s="513"/>
      <c r="C1" s="293"/>
      <c r="D1" s="293"/>
      <c r="E1" s="294"/>
      <c r="F1" s="1"/>
    </row>
    <row r="2" spans="1:6" ht="15">
      <c r="A2" s="500" t="s">
        <v>649</v>
      </c>
      <c r="B2" s="513"/>
      <c r="C2" s="293"/>
      <c r="D2" s="293"/>
      <c r="E2" s="294"/>
      <c r="F2" s="259"/>
    </row>
    <row r="3" spans="1:5" ht="15">
      <c r="A3" s="295"/>
      <c r="B3" s="293"/>
      <c r="C3" s="293"/>
      <c r="D3" s="293"/>
      <c r="E3" s="294"/>
    </row>
    <row r="4" spans="1:5" ht="15">
      <c r="A4" s="509" t="s">
        <v>658</v>
      </c>
      <c r="B4" s="510"/>
      <c r="C4" s="510"/>
      <c r="D4" s="510"/>
      <c r="E4" s="510"/>
    </row>
    <row r="5" spans="1:5" ht="15">
      <c r="A5" s="514" t="s">
        <v>659</v>
      </c>
      <c r="B5" s="514"/>
      <c r="C5" s="514"/>
      <c r="D5" s="514"/>
      <c r="E5" s="514"/>
    </row>
    <row r="6" spans="1:8" ht="15.75" thickBot="1">
      <c r="A6" s="83" t="s">
        <v>201</v>
      </c>
      <c r="B6" s="262"/>
      <c r="C6" s="248"/>
      <c r="D6" s="263"/>
      <c r="E6" s="296" t="s">
        <v>202</v>
      </c>
      <c r="H6" s="260"/>
    </row>
    <row r="7" spans="1:5" ht="30" customHeight="1">
      <c r="A7" s="511" t="s">
        <v>203</v>
      </c>
      <c r="B7" s="17" t="s">
        <v>204</v>
      </c>
      <c r="C7" s="79" t="s">
        <v>173</v>
      </c>
      <c r="D7" s="80" t="s">
        <v>671</v>
      </c>
      <c r="E7" s="211" t="s">
        <v>622</v>
      </c>
    </row>
    <row r="8" spans="1:5" ht="18" customHeight="1">
      <c r="A8" s="512"/>
      <c r="B8" s="47" t="s">
        <v>145</v>
      </c>
      <c r="C8" s="264" t="s">
        <v>187</v>
      </c>
      <c r="D8" s="265">
        <v>1</v>
      </c>
      <c r="E8" s="266">
        <v>2</v>
      </c>
    </row>
    <row r="9" spans="1:5" ht="17.25" customHeight="1">
      <c r="A9" s="267" t="s">
        <v>265</v>
      </c>
      <c r="B9" s="268" t="s">
        <v>205</v>
      </c>
      <c r="C9" s="269" t="s">
        <v>155</v>
      </c>
      <c r="D9" s="270"/>
      <c r="E9" s="271"/>
    </row>
    <row r="10" spans="1:5" ht="87.75" customHeight="1">
      <c r="A10" s="267" t="s">
        <v>182</v>
      </c>
      <c r="B10" s="268" t="s">
        <v>580</v>
      </c>
      <c r="C10" s="269" t="s">
        <v>156</v>
      </c>
      <c r="D10" s="270"/>
      <c r="E10" s="271"/>
    </row>
    <row r="11" spans="1:5" ht="33" customHeight="1">
      <c r="A11" s="267" t="s">
        <v>183</v>
      </c>
      <c r="B11" s="268" t="s">
        <v>313</v>
      </c>
      <c r="C11" s="269" t="s">
        <v>157</v>
      </c>
      <c r="D11" s="270"/>
      <c r="E11" s="271"/>
    </row>
    <row r="12" spans="1:5" ht="45">
      <c r="A12" s="267" t="s">
        <v>184</v>
      </c>
      <c r="B12" s="268" t="s">
        <v>525</v>
      </c>
      <c r="C12" s="269" t="s">
        <v>158</v>
      </c>
      <c r="D12" s="270"/>
      <c r="E12" s="271"/>
    </row>
    <row r="13" spans="1:5" ht="45">
      <c r="A13" s="267" t="s">
        <v>185</v>
      </c>
      <c r="B13" s="268" t="s">
        <v>526</v>
      </c>
      <c r="C13" s="269" t="s">
        <v>159</v>
      </c>
      <c r="D13" s="270"/>
      <c r="E13" s="271"/>
    </row>
    <row r="14" spans="1:5" s="247" customFormat="1" ht="29.25" customHeight="1">
      <c r="A14" s="272"/>
      <c r="B14" s="273" t="s">
        <v>206</v>
      </c>
      <c r="C14" s="274" t="s">
        <v>160</v>
      </c>
      <c r="D14" s="275">
        <f>D10+D11+D12+D13</f>
        <v>0</v>
      </c>
      <c r="E14" s="276">
        <f>E10+E11+E12+E13</f>
        <v>0</v>
      </c>
    </row>
    <row r="15" spans="1:5" ht="15" customHeight="1">
      <c r="A15" s="267" t="s">
        <v>400</v>
      </c>
      <c r="B15" s="268" t="s">
        <v>207</v>
      </c>
      <c r="C15" s="269" t="s">
        <v>161</v>
      </c>
      <c r="D15" s="270"/>
      <c r="E15" s="271"/>
    </row>
    <row r="16" spans="1:5" ht="46.5" customHeight="1">
      <c r="A16" s="267" t="s">
        <v>182</v>
      </c>
      <c r="B16" s="268" t="s">
        <v>581</v>
      </c>
      <c r="C16" s="269" t="s">
        <v>162</v>
      </c>
      <c r="D16" s="270"/>
      <c r="E16" s="271"/>
    </row>
    <row r="17" spans="1:5" ht="49.5" customHeight="1">
      <c r="A17" s="267" t="s">
        <v>183</v>
      </c>
      <c r="B17" s="268" t="s">
        <v>527</v>
      </c>
      <c r="C17" s="269" t="s">
        <v>165</v>
      </c>
      <c r="D17" s="270">
        <v>174812053</v>
      </c>
      <c r="E17" s="271">
        <v>185542115</v>
      </c>
    </row>
    <row r="18" spans="1:5" ht="90.75" customHeight="1">
      <c r="A18" s="267" t="s">
        <v>184</v>
      </c>
      <c r="B18" s="268" t="s">
        <v>672</v>
      </c>
      <c r="C18" s="277">
        <v>10</v>
      </c>
      <c r="D18" s="270">
        <v>1724522</v>
      </c>
      <c r="E18" s="271">
        <v>1806848</v>
      </c>
    </row>
    <row r="19" spans="1:5" ht="43.5" customHeight="1">
      <c r="A19" s="267" t="s">
        <v>185</v>
      </c>
      <c r="B19" s="268" t="s">
        <v>528</v>
      </c>
      <c r="C19" s="277">
        <v>11</v>
      </c>
      <c r="D19" s="270"/>
      <c r="E19" s="271"/>
    </row>
    <row r="20" spans="1:5" ht="33" customHeight="1">
      <c r="A20" s="267" t="s">
        <v>186</v>
      </c>
      <c r="B20" s="268" t="s">
        <v>673</v>
      </c>
      <c r="C20" s="278">
        <v>12</v>
      </c>
      <c r="D20" s="270">
        <v>1012</v>
      </c>
      <c r="E20" s="271">
        <v>1902</v>
      </c>
    </row>
    <row r="21" spans="1:5" s="247" customFormat="1" ht="18" customHeight="1">
      <c r="A21" s="279"/>
      <c r="B21" s="273" t="s">
        <v>208</v>
      </c>
      <c r="C21" s="280">
        <v>13</v>
      </c>
      <c r="D21" s="281">
        <f>D16+D17+D18+D19+D20</f>
        <v>176537587</v>
      </c>
      <c r="E21" s="282">
        <f>E16+E17+E18+E19+E20</f>
        <v>187350865</v>
      </c>
    </row>
    <row r="22" spans="1:5" ht="18" customHeight="1">
      <c r="A22" s="267" t="s">
        <v>209</v>
      </c>
      <c r="B22" s="268" t="s">
        <v>210</v>
      </c>
      <c r="C22" s="277">
        <v>14</v>
      </c>
      <c r="D22" s="270"/>
      <c r="E22" s="271"/>
    </row>
    <row r="23" spans="1:5" ht="19.5" customHeight="1">
      <c r="A23" s="267"/>
      <c r="B23" s="268" t="s">
        <v>211</v>
      </c>
      <c r="C23" s="277">
        <v>15</v>
      </c>
      <c r="D23" s="270"/>
      <c r="E23" s="271"/>
    </row>
    <row r="24" spans="1:5" s="247" customFormat="1" ht="18.75" customHeight="1">
      <c r="A24" s="272"/>
      <c r="B24" s="273" t="s">
        <v>212</v>
      </c>
      <c r="C24" s="280">
        <v>16</v>
      </c>
      <c r="D24" s="281">
        <f>D21-D14</f>
        <v>176537587</v>
      </c>
      <c r="E24" s="282">
        <f>E21-E14</f>
        <v>187350865</v>
      </c>
    </row>
    <row r="25" spans="1:5" ht="42" customHeight="1">
      <c r="A25" s="267" t="s">
        <v>213</v>
      </c>
      <c r="B25" s="268" t="s">
        <v>529</v>
      </c>
      <c r="C25" s="277">
        <v>17</v>
      </c>
      <c r="D25" s="270"/>
      <c r="E25" s="271"/>
    </row>
    <row r="26" spans="1:5" ht="45.75" customHeight="1">
      <c r="A26" s="267" t="s">
        <v>214</v>
      </c>
      <c r="B26" s="268" t="s">
        <v>530</v>
      </c>
      <c r="C26" s="277">
        <v>18</v>
      </c>
      <c r="D26" s="270"/>
      <c r="E26" s="271"/>
    </row>
    <row r="27" spans="1:5" ht="18" customHeight="1">
      <c r="A27" s="267" t="s">
        <v>215</v>
      </c>
      <c r="B27" s="268" t="s">
        <v>216</v>
      </c>
      <c r="C27" s="277">
        <v>19</v>
      </c>
      <c r="D27" s="270"/>
      <c r="E27" s="271"/>
    </row>
    <row r="28" spans="1:5" s="247" customFormat="1" ht="21" customHeight="1">
      <c r="A28" s="272"/>
      <c r="B28" s="273" t="s">
        <v>217</v>
      </c>
      <c r="C28" s="280">
        <v>20</v>
      </c>
      <c r="D28" s="270"/>
      <c r="E28" s="271"/>
    </row>
    <row r="29" spans="1:5" s="247" customFormat="1" ht="19.5" customHeight="1">
      <c r="A29" s="272"/>
      <c r="B29" s="273" t="s">
        <v>218</v>
      </c>
      <c r="C29" s="280">
        <v>21</v>
      </c>
      <c r="D29" s="281">
        <f>D26-D25</f>
        <v>0</v>
      </c>
      <c r="E29" s="282">
        <f>E26-E25</f>
        <v>0</v>
      </c>
    </row>
    <row r="30" spans="1:5" ht="20.25" customHeight="1">
      <c r="A30" s="267" t="s">
        <v>219</v>
      </c>
      <c r="B30" s="268" t="s">
        <v>220</v>
      </c>
      <c r="C30" s="277">
        <v>22</v>
      </c>
      <c r="D30" s="270"/>
      <c r="E30" s="271"/>
    </row>
    <row r="31" spans="1:5" ht="19.5" customHeight="1">
      <c r="A31" s="267"/>
      <c r="B31" s="268" t="s">
        <v>221</v>
      </c>
      <c r="C31" s="277">
        <v>23</v>
      </c>
      <c r="D31" s="270"/>
      <c r="E31" s="271"/>
    </row>
    <row r="32" spans="1:5" s="247" customFormat="1" ht="18" customHeight="1">
      <c r="A32" s="272"/>
      <c r="B32" s="273" t="s">
        <v>222</v>
      </c>
      <c r="C32" s="280">
        <v>24</v>
      </c>
      <c r="D32" s="281">
        <f>D24+D29-D23-D28</f>
        <v>176537587</v>
      </c>
      <c r="E32" s="282">
        <f>E24+E29-E23-E28</f>
        <v>187350865</v>
      </c>
    </row>
    <row r="33" spans="1:5" ht="30">
      <c r="A33" s="267" t="s">
        <v>223</v>
      </c>
      <c r="B33" s="268" t="s">
        <v>314</v>
      </c>
      <c r="C33" s="277">
        <v>25</v>
      </c>
      <c r="D33" s="270"/>
      <c r="E33" s="271"/>
    </row>
    <row r="34" spans="1:5" ht="15">
      <c r="A34" s="267" t="s">
        <v>224</v>
      </c>
      <c r="B34" s="268" t="s">
        <v>531</v>
      </c>
      <c r="C34" s="277">
        <v>26</v>
      </c>
      <c r="D34" s="270"/>
      <c r="E34" s="271"/>
    </row>
    <row r="35" spans="1:5" ht="19.5" customHeight="1">
      <c r="A35" s="267" t="s">
        <v>225</v>
      </c>
      <c r="B35" s="268" t="s">
        <v>226</v>
      </c>
      <c r="C35" s="277">
        <v>27</v>
      </c>
      <c r="D35" s="270"/>
      <c r="E35" s="271"/>
    </row>
    <row r="36" spans="1:5" s="247" customFormat="1" ht="18" customHeight="1">
      <c r="A36" s="272"/>
      <c r="B36" s="273" t="s">
        <v>227</v>
      </c>
      <c r="C36" s="280">
        <v>28</v>
      </c>
      <c r="D36" s="281">
        <f>D33-D34</f>
        <v>0</v>
      </c>
      <c r="E36" s="282">
        <f>E33-E34</f>
        <v>0</v>
      </c>
    </row>
    <row r="37" spans="1:5" s="247" customFormat="1" ht="15" customHeight="1">
      <c r="A37" s="272"/>
      <c r="B37" s="273" t="s">
        <v>228</v>
      </c>
      <c r="C37" s="280">
        <v>29</v>
      </c>
      <c r="D37" s="281">
        <f>D34-D33</f>
        <v>0</v>
      </c>
      <c r="E37" s="282">
        <f>E34-E33</f>
        <v>0</v>
      </c>
    </row>
    <row r="38" spans="1:5" ht="21.75" customHeight="1">
      <c r="A38" s="267" t="s">
        <v>229</v>
      </c>
      <c r="B38" s="268" t="s">
        <v>532</v>
      </c>
      <c r="C38" s="277" t="s">
        <v>19</v>
      </c>
      <c r="D38" s="270"/>
      <c r="E38" s="271"/>
    </row>
    <row r="39" spans="1:5" ht="17.25" customHeight="1">
      <c r="A39" s="267"/>
      <c r="B39" s="268" t="s">
        <v>230</v>
      </c>
      <c r="C39" s="277" t="s">
        <v>397</v>
      </c>
      <c r="D39" s="281"/>
      <c r="E39" s="282"/>
    </row>
    <row r="40" spans="1:5" s="247" customFormat="1" ht="18" customHeight="1">
      <c r="A40" s="272"/>
      <c r="B40" s="273" t="s">
        <v>231</v>
      </c>
      <c r="C40" s="280" t="s">
        <v>398</v>
      </c>
      <c r="D40" s="281">
        <f>D32+D37-D31-D36</f>
        <v>176537587</v>
      </c>
      <c r="E40" s="282">
        <f>E32+E37-E31-E36</f>
        <v>187350865</v>
      </c>
    </row>
    <row r="41" spans="1:5" ht="15">
      <c r="A41" s="283"/>
      <c r="B41" s="284" t="s">
        <v>582</v>
      </c>
      <c r="C41" s="285" t="s">
        <v>399</v>
      </c>
      <c r="D41" s="286"/>
      <c r="E41" s="287"/>
    </row>
    <row r="42" spans="1:5" ht="15">
      <c r="A42" s="267" t="s">
        <v>401</v>
      </c>
      <c r="B42" s="268" t="s">
        <v>533</v>
      </c>
      <c r="C42" s="277">
        <v>30</v>
      </c>
      <c r="D42" s="270"/>
      <c r="E42" s="271"/>
    </row>
    <row r="43" spans="1:5" ht="15">
      <c r="A43" s="267"/>
      <c r="B43" s="273" t="s">
        <v>534</v>
      </c>
      <c r="C43" s="277">
        <v>31</v>
      </c>
      <c r="D43" s="281">
        <f>D39+D41</f>
        <v>0</v>
      </c>
      <c r="E43" s="282">
        <f>E39+E41</f>
        <v>0</v>
      </c>
    </row>
    <row r="44" spans="1:5" ht="15.75" thickBot="1">
      <c r="A44" s="288"/>
      <c r="B44" s="289" t="s">
        <v>535</v>
      </c>
      <c r="C44" s="290">
        <v>32</v>
      </c>
      <c r="D44" s="291">
        <f>D40+D41</f>
        <v>176537587</v>
      </c>
      <c r="E44" s="292">
        <f>E40+E41</f>
        <v>187350865</v>
      </c>
    </row>
    <row r="49" spans="2:5" s="71" customFormat="1" ht="15" customHeight="1">
      <c r="B49" s="254" t="s">
        <v>652</v>
      </c>
      <c r="C49" s="254"/>
      <c r="D49" s="504" t="s">
        <v>653</v>
      </c>
      <c r="E49" s="504"/>
    </row>
    <row r="50" spans="2:5" s="71" customFormat="1" ht="15.75" customHeight="1">
      <c r="B50" s="254" t="s">
        <v>654</v>
      </c>
      <c r="C50" s="254"/>
      <c r="D50" s="505" t="s">
        <v>660</v>
      </c>
      <c r="E50" s="505"/>
    </row>
    <row r="51" spans="2:5" ht="15">
      <c r="B51" s="254"/>
      <c r="C51" s="297"/>
      <c r="D51" s="298"/>
      <c r="E51" s="298"/>
    </row>
    <row r="52" spans="2:5" ht="15">
      <c r="B52" s="254"/>
      <c r="C52" s="297"/>
      <c r="D52" s="298"/>
      <c r="E52" s="298"/>
    </row>
    <row r="53" spans="2:5" ht="15">
      <c r="B53" s="254"/>
      <c r="C53" s="297"/>
      <c r="D53" s="504" t="s">
        <v>656</v>
      </c>
      <c r="E53" s="504"/>
    </row>
    <row r="54" spans="1:5" s="71" customFormat="1" ht="15" customHeight="1">
      <c r="A54" s="260"/>
      <c r="B54" s="254"/>
      <c r="C54" s="297"/>
      <c r="D54" s="505" t="s">
        <v>657</v>
      </c>
      <c r="E54" s="505"/>
    </row>
    <row r="55" spans="1:5" s="71" customFormat="1" ht="15.75" customHeight="1">
      <c r="A55" s="260"/>
      <c r="C55" s="242"/>
      <c r="D55" s="259"/>
      <c r="E55" s="259"/>
    </row>
    <row r="56" spans="1:5" s="71" customFormat="1" ht="15">
      <c r="A56" s="260"/>
      <c r="C56" s="242"/>
      <c r="D56" s="259"/>
      <c r="E56" s="259"/>
    </row>
    <row r="57" spans="3:5" s="71" customFormat="1" ht="15">
      <c r="C57" s="252"/>
      <c r="D57" s="508"/>
      <c r="E57" s="508"/>
    </row>
    <row r="58" spans="3:5" s="71" customFormat="1" ht="15">
      <c r="C58" s="252"/>
      <c r="D58" s="3"/>
      <c r="E58" s="3"/>
    </row>
    <row r="59" spans="2:5" s="71" customFormat="1" ht="15">
      <c r="B59" s="2"/>
      <c r="C59" s="252"/>
      <c r="D59" s="508"/>
      <c r="E59" s="508"/>
    </row>
    <row r="60" spans="2:5" s="71" customFormat="1" ht="15">
      <c r="B60" s="2"/>
      <c r="C60" s="252"/>
      <c r="D60" s="508"/>
      <c r="E60" s="508"/>
    </row>
    <row r="61" spans="3:5" s="71" customFormat="1" ht="15">
      <c r="C61" s="252"/>
      <c r="D61" s="243"/>
      <c r="E61" s="243"/>
    </row>
    <row r="62" spans="3:5" s="71" customFormat="1" ht="15">
      <c r="C62" s="252"/>
      <c r="D62" s="243"/>
      <c r="E62" s="243"/>
    </row>
    <row r="63" spans="3:5" s="71" customFormat="1" ht="15">
      <c r="C63" s="252"/>
      <c r="D63" s="243"/>
      <c r="E63" s="243"/>
    </row>
    <row r="64" spans="3:5" s="71" customFormat="1" ht="15">
      <c r="C64" s="252"/>
      <c r="D64" s="243"/>
      <c r="E64" s="243"/>
    </row>
    <row r="65" spans="3:5" s="71" customFormat="1" ht="15">
      <c r="C65" s="252"/>
      <c r="D65" s="243"/>
      <c r="E65" s="243"/>
    </row>
    <row r="66" spans="3:5" s="71" customFormat="1" ht="15">
      <c r="C66" s="252"/>
      <c r="D66" s="243"/>
      <c r="E66" s="243"/>
    </row>
    <row r="67" spans="1:5" ht="15">
      <c r="A67" s="71"/>
      <c r="C67" s="252"/>
      <c r="D67" s="243"/>
      <c r="E67" s="243"/>
    </row>
    <row r="68" spans="1:5" ht="15">
      <c r="A68" s="71"/>
      <c r="C68" s="252"/>
      <c r="D68" s="243"/>
      <c r="E68" s="3"/>
    </row>
    <row r="69" spans="1:5" ht="15">
      <c r="A69" s="71"/>
      <c r="C69" s="252"/>
      <c r="D69" s="243"/>
      <c r="E69" s="3"/>
    </row>
  </sheetData>
  <sheetProtection/>
  <mergeCells count="12">
    <mergeCell ref="A1:B1"/>
    <mergeCell ref="A2:B2"/>
    <mergeCell ref="A5:E5"/>
    <mergeCell ref="D49:E49"/>
    <mergeCell ref="D53:E53"/>
    <mergeCell ref="D54:E54"/>
    <mergeCell ref="D60:E60"/>
    <mergeCell ref="A4:E4"/>
    <mergeCell ref="D57:E57"/>
    <mergeCell ref="A7:A8"/>
    <mergeCell ref="D59:E59"/>
    <mergeCell ref="D50:E50"/>
  </mergeCells>
  <printOptions horizontalCentered="1"/>
  <pageMargins left="0.1968503937007874" right="0.1968503937007874" top="0.2755905511811024" bottom="0.1968503937007874" header="0.2755905511811024" footer="0.2362204724409449"/>
  <pageSetup horizontalDpi="600" verticalDpi="600" orientation="portrait" paperSize="9" r:id="rId1"/>
  <ignoredErrors>
    <ignoredError sqref="C9:C20 C21:C3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C16" sqref="C16"/>
    </sheetView>
  </sheetViews>
  <sheetFormatPr defaultColWidth="8.8515625" defaultRowHeight="12.75"/>
  <cols>
    <col min="1" max="1" width="34.8515625" style="242" customWidth="1"/>
    <col min="2" max="2" width="8.140625" style="260" customWidth="1"/>
    <col min="3" max="3" width="16.00390625" style="259" bestFit="1" customWidth="1"/>
    <col min="4" max="4" width="11.421875" style="259" customWidth="1"/>
    <col min="5" max="5" width="16.00390625" style="259" bestFit="1" customWidth="1"/>
    <col min="6" max="6" width="17.00390625" style="259" customWidth="1"/>
    <col min="7" max="8" width="8.8515625" style="242" customWidth="1"/>
    <col min="9" max="9" width="14.7109375" style="242" bestFit="1" customWidth="1"/>
    <col min="10" max="16384" width="8.8515625" style="242" customWidth="1"/>
  </cols>
  <sheetData>
    <row r="1" spans="1:6" ht="13.5" customHeight="1">
      <c r="A1" s="500" t="s">
        <v>648</v>
      </c>
      <c r="B1" s="513"/>
      <c r="C1" s="1"/>
      <c r="D1" s="1"/>
      <c r="E1" s="1"/>
      <c r="F1" s="299" t="s">
        <v>232</v>
      </c>
    </row>
    <row r="2" spans="1:6" ht="15">
      <c r="A2" s="500" t="s">
        <v>649</v>
      </c>
      <c r="B2" s="513"/>
      <c r="C2" s="243"/>
      <c r="D2" s="243"/>
      <c r="E2" s="300"/>
      <c r="F2" s="300"/>
    </row>
    <row r="3" spans="1:6" ht="15">
      <c r="A3" s="518" t="s">
        <v>661</v>
      </c>
      <c r="B3" s="518"/>
      <c r="C3" s="518"/>
      <c r="D3" s="518"/>
      <c r="E3" s="518"/>
      <c r="F3" s="518"/>
    </row>
    <row r="4" spans="1:12" ht="15">
      <c r="A4" s="518" t="s">
        <v>651</v>
      </c>
      <c r="B4" s="518"/>
      <c r="C4" s="518"/>
      <c r="D4" s="518"/>
      <c r="E4" s="518"/>
      <c r="F4" s="518"/>
      <c r="G4" s="259"/>
      <c r="H4" s="259"/>
      <c r="I4" s="259"/>
      <c r="J4" s="259"/>
      <c r="K4" s="259"/>
      <c r="L4" s="259"/>
    </row>
    <row r="6" spans="1:6" s="260" customFormat="1" ht="15.75" thickBot="1">
      <c r="A6" s="260" t="s">
        <v>233</v>
      </c>
      <c r="C6" s="261"/>
      <c r="D6" s="261"/>
      <c r="E6" s="301"/>
      <c r="F6" s="299" t="s">
        <v>234</v>
      </c>
    </row>
    <row r="7" spans="1:6" s="20" customFormat="1" ht="36" customHeight="1" thickBot="1">
      <c r="A7" s="21" t="s">
        <v>235</v>
      </c>
      <c r="B7" s="22" t="s">
        <v>173</v>
      </c>
      <c r="C7" s="18"/>
      <c r="D7" s="19" t="s">
        <v>254</v>
      </c>
      <c r="E7" s="89">
        <v>7700000</v>
      </c>
      <c r="F7" s="19" t="s">
        <v>306</v>
      </c>
    </row>
    <row r="8" spans="1:6" ht="22.5" customHeight="1" thickBot="1">
      <c r="A8" s="302" t="s">
        <v>144</v>
      </c>
      <c r="B8" s="303" t="s">
        <v>145</v>
      </c>
      <c r="C8" s="304" t="s">
        <v>305</v>
      </c>
      <c r="D8" s="304">
        <v>2</v>
      </c>
      <c r="E8" s="304">
        <v>3</v>
      </c>
      <c r="F8" s="305">
        <v>15</v>
      </c>
    </row>
    <row r="9" spans="1:6" ht="30" customHeight="1" thickBot="1">
      <c r="A9" s="306" t="s">
        <v>236</v>
      </c>
      <c r="B9" s="303">
        <v>1</v>
      </c>
      <c r="C9" s="307"/>
      <c r="D9" s="307"/>
      <c r="E9" s="307"/>
      <c r="F9" s="308"/>
    </row>
    <row r="10" spans="1:6" ht="15.75" customHeight="1" thickBot="1">
      <c r="A10" s="306" t="s">
        <v>237</v>
      </c>
      <c r="B10" s="303">
        <v>2</v>
      </c>
      <c r="C10" s="307">
        <f>D10+F10+E10</f>
        <v>77675</v>
      </c>
      <c r="D10" s="307">
        <v>77675</v>
      </c>
      <c r="E10" s="307"/>
      <c r="F10" s="307"/>
    </row>
    <row r="11" spans="1:6" ht="15.75" thickBot="1">
      <c r="A11" s="306" t="s">
        <v>238</v>
      </c>
      <c r="B11" s="309">
        <v>3</v>
      </c>
      <c r="C11" s="307">
        <f>D11+F11+E11</f>
        <v>201338435</v>
      </c>
      <c r="D11" s="307">
        <v>77675</v>
      </c>
      <c r="E11" s="307">
        <v>201260760</v>
      </c>
      <c r="F11" s="307"/>
    </row>
    <row r="12" spans="1:6" s="247" customFormat="1" ht="30.75" customHeight="1" thickBot="1">
      <c r="A12" s="310" t="s">
        <v>239</v>
      </c>
      <c r="B12" s="311">
        <v>4</v>
      </c>
      <c r="C12" s="312">
        <f>C10-C11</f>
        <v>-201260760</v>
      </c>
      <c r="D12" s="312">
        <f>D10-D11</f>
        <v>0</v>
      </c>
      <c r="E12" s="312">
        <f>E10-E11</f>
        <v>-201260760</v>
      </c>
      <c r="F12" s="312">
        <f>F10-F11</f>
        <v>0</v>
      </c>
    </row>
    <row r="13" spans="1:6" ht="27" customHeight="1" thickBot="1">
      <c r="A13" s="306" t="s">
        <v>240</v>
      </c>
      <c r="B13" s="309">
        <v>5</v>
      </c>
      <c r="C13" s="307"/>
      <c r="D13" s="307"/>
      <c r="E13" s="307"/>
      <c r="F13" s="308"/>
    </row>
    <row r="14" spans="1:6" ht="14.25" customHeight="1" thickBot="1">
      <c r="A14" s="306" t="s">
        <v>241</v>
      </c>
      <c r="B14" s="309">
        <v>6</v>
      </c>
      <c r="C14" s="307">
        <f>D14+F14</f>
        <v>0</v>
      </c>
      <c r="D14" s="307"/>
      <c r="E14" s="307"/>
      <c r="F14" s="308"/>
    </row>
    <row r="15" spans="1:6" ht="15.75" thickBot="1">
      <c r="A15" s="306" t="s">
        <v>238</v>
      </c>
      <c r="B15" s="309">
        <v>7</v>
      </c>
      <c r="C15" s="307">
        <f>D15+F15</f>
        <v>0</v>
      </c>
      <c r="D15" s="307"/>
      <c r="E15" s="307"/>
      <c r="F15" s="308"/>
    </row>
    <row r="16" spans="1:6" s="247" customFormat="1" ht="27.75" customHeight="1" thickBot="1">
      <c r="A16" s="310" t="s">
        <v>242</v>
      </c>
      <c r="B16" s="311">
        <v>8</v>
      </c>
      <c r="C16" s="312">
        <f>C14-C15</f>
        <v>0</v>
      </c>
      <c r="D16" s="312">
        <f>D14-D15</f>
        <v>0</v>
      </c>
      <c r="E16" s="312">
        <f>E14-E15</f>
        <v>0</v>
      </c>
      <c r="F16" s="312">
        <f>F14-F15</f>
        <v>0</v>
      </c>
    </row>
    <row r="17" spans="1:6" ht="29.25" customHeight="1" thickBot="1">
      <c r="A17" s="306" t="s">
        <v>243</v>
      </c>
      <c r="B17" s="309">
        <v>9</v>
      </c>
      <c r="C17" s="307"/>
      <c r="D17" s="307"/>
      <c r="E17" s="307"/>
      <c r="F17" s="308"/>
    </row>
    <row r="18" spans="1:6" ht="13.5" customHeight="1" thickBot="1">
      <c r="A18" s="306" t="s">
        <v>241</v>
      </c>
      <c r="B18" s="309">
        <v>10</v>
      </c>
      <c r="C18" s="307">
        <f>D18+F18</f>
        <v>0</v>
      </c>
      <c r="D18" s="307"/>
      <c r="E18" s="307"/>
      <c r="F18" s="308"/>
    </row>
    <row r="19" spans="1:6" ht="15.75" thickBot="1">
      <c r="A19" s="306" t="s">
        <v>238</v>
      </c>
      <c r="B19" s="309">
        <v>11</v>
      </c>
      <c r="C19" s="307">
        <f>D19+F19</f>
        <v>0</v>
      </c>
      <c r="D19" s="307"/>
      <c r="E19" s="307"/>
      <c r="F19" s="308"/>
    </row>
    <row r="20" spans="1:6" s="247" customFormat="1" ht="27" customHeight="1" thickBot="1">
      <c r="A20" s="310" t="s">
        <v>244</v>
      </c>
      <c r="B20" s="311">
        <v>12</v>
      </c>
      <c r="C20" s="312">
        <f>C18-C19</f>
        <v>0</v>
      </c>
      <c r="D20" s="312">
        <f>D18-D19</f>
        <v>0</v>
      </c>
      <c r="E20" s="312">
        <f>E18-E19</f>
        <v>0</v>
      </c>
      <c r="F20" s="312">
        <f>F18-F19</f>
        <v>0</v>
      </c>
    </row>
    <row r="21" spans="1:6" s="247" customFormat="1" ht="53.25" customHeight="1" thickBot="1">
      <c r="A21" s="310" t="s">
        <v>315</v>
      </c>
      <c r="B21" s="311">
        <v>13</v>
      </c>
      <c r="C21" s="312">
        <f>C12+C16+C20</f>
        <v>-201260760</v>
      </c>
      <c r="D21" s="312">
        <f>D12+D16+D20</f>
        <v>0</v>
      </c>
      <c r="E21" s="312">
        <f>E12+E16+E20</f>
        <v>-201260760</v>
      </c>
      <c r="F21" s="312">
        <f>F12+F16+F20</f>
        <v>0</v>
      </c>
    </row>
    <row r="22" spans="1:6" ht="39" customHeight="1" thickBot="1">
      <c r="A22" s="306" t="s">
        <v>245</v>
      </c>
      <c r="B22" s="309">
        <v>14</v>
      </c>
      <c r="C22" s="312">
        <f>D22+E22+F22</f>
        <v>0</v>
      </c>
      <c r="D22" s="307"/>
      <c r="E22" s="307"/>
      <c r="F22" s="307"/>
    </row>
    <row r="23" spans="1:6" ht="30.75" thickBot="1">
      <c r="A23" s="306" t="s">
        <v>536</v>
      </c>
      <c r="B23" s="313" t="s">
        <v>585</v>
      </c>
      <c r="C23" s="314" t="s">
        <v>143</v>
      </c>
      <c r="D23" s="314" t="s">
        <v>143</v>
      </c>
      <c r="E23" s="314" t="s">
        <v>143</v>
      </c>
      <c r="F23" s="314" t="s">
        <v>143</v>
      </c>
    </row>
    <row r="24" spans="1:6" ht="90.75" thickBot="1">
      <c r="A24" s="306" t="s">
        <v>586</v>
      </c>
      <c r="B24" s="309" t="s">
        <v>583</v>
      </c>
      <c r="C24" s="314" t="s">
        <v>143</v>
      </c>
      <c r="D24" s="314" t="s">
        <v>143</v>
      </c>
      <c r="E24" s="314" t="s">
        <v>143</v>
      </c>
      <c r="F24" s="314" t="s">
        <v>143</v>
      </c>
    </row>
    <row r="25" spans="1:6" ht="45.75" thickBot="1">
      <c r="A25" s="306" t="s">
        <v>537</v>
      </c>
      <c r="B25" s="309" t="s">
        <v>584</v>
      </c>
      <c r="C25" s="314" t="s">
        <v>143</v>
      </c>
      <c r="D25" s="314" t="s">
        <v>143</v>
      </c>
      <c r="E25" s="314" t="s">
        <v>143</v>
      </c>
      <c r="F25" s="314" t="s">
        <v>143</v>
      </c>
    </row>
    <row r="26" spans="1:9" s="247" customFormat="1" ht="60.75" thickBot="1">
      <c r="A26" s="315" t="s">
        <v>538</v>
      </c>
      <c r="B26" s="311">
        <v>15</v>
      </c>
      <c r="C26" s="312">
        <f>C22+C21</f>
        <v>-201260760</v>
      </c>
      <c r="D26" s="312">
        <f>D22+D21</f>
        <v>0</v>
      </c>
      <c r="E26" s="312">
        <f>E22+E21</f>
        <v>-201260760</v>
      </c>
      <c r="F26" s="312">
        <f>F22+F21</f>
        <v>0</v>
      </c>
      <c r="I26" s="316"/>
    </row>
    <row r="27" spans="1:6" s="71" customFormat="1" ht="13.5" customHeight="1">
      <c r="A27" s="519"/>
      <c r="B27" s="519"/>
      <c r="C27" s="519"/>
      <c r="D27" s="519"/>
      <c r="E27" s="519"/>
      <c r="F27" s="519"/>
    </row>
    <row r="28" spans="1:6" s="71" customFormat="1" ht="12.75" customHeight="1">
      <c r="A28" s="516"/>
      <c r="B28" s="517"/>
      <c r="C28" s="517"/>
      <c r="D28" s="517"/>
      <c r="E28" s="517"/>
      <c r="F28" s="517"/>
    </row>
    <row r="29" spans="1:6" ht="17.25" customHeight="1">
      <c r="A29" s="317"/>
      <c r="B29" s="317"/>
      <c r="C29" s="318"/>
      <c r="D29" s="318"/>
      <c r="E29" s="318"/>
      <c r="F29" s="318"/>
    </row>
    <row r="30" spans="1:6" ht="15" customHeight="1">
      <c r="A30" s="254" t="s">
        <v>652</v>
      </c>
      <c r="B30" s="239"/>
      <c r="E30" s="504" t="s">
        <v>653</v>
      </c>
      <c r="F30" s="504"/>
    </row>
    <row r="31" spans="1:6" ht="15">
      <c r="A31" s="254" t="s">
        <v>654</v>
      </c>
      <c r="B31" s="239"/>
      <c r="E31" s="505" t="s">
        <v>655</v>
      </c>
      <c r="F31" s="505"/>
    </row>
    <row r="32" spans="1:6" ht="15">
      <c r="A32" s="71"/>
      <c r="B32" s="252"/>
      <c r="E32" s="505"/>
      <c r="F32" s="505"/>
    </row>
    <row r="33" spans="1:6" ht="15">
      <c r="A33" s="71"/>
      <c r="B33" s="252"/>
      <c r="C33" s="243"/>
      <c r="D33" s="243"/>
      <c r="E33" s="504" t="s">
        <v>656</v>
      </c>
      <c r="F33" s="504"/>
    </row>
    <row r="34" spans="1:6" ht="15">
      <c r="A34" s="71"/>
      <c r="B34" s="252"/>
      <c r="C34" s="243"/>
      <c r="D34" s="243"/>
      <c r="E34" s="505" t="s">
        <v>657</v>
      </c>
      <c r="F34" s="505"/>
    </row>
    <row r="35" spans="1:6" ht="15">
      <c r="A35" s="71"/>
      <c r="B35" s="252"/>
      <c r="C35" s="243"/>
      <c r="D35" s="243"/>
      <c r="E35" s="255"/>
      <c r="F35" s="255"/>
    </row>
    <row r="36" spans="1:6" ht="15">
      <c r="A36" s="71"/>
      <c r="B36" s="252"/>
      <c r="C36" s="243"/>
      <c r="D36" s="243"/>
      <c r="E36" s="515" t="s">
        <v>662</v>
      </c>
      <c r="F36" s="515"/>
    </row>
    <row r="37" spans="1:6" ht="18" customHeight="1">
      <c r="A37" s="319"/>
      <c r="B37" s="319"/>
      <c r="C37" s="319"/>
      <c r="D37" s="319"/>
      <c r="E37" s="510"/>
      <c r="F37" s="510"/>
    </row>
    <row r="38" spans="1:6" ht="15" customHeight="1">
      <c r="A38" s="319"/>
      <c r="B38" s="319"/>
      <c r="C38" s="319"/>
      <c r="D38" s="319"/>
      <c r="E38" s="319"/>
      <c r="F38" s="3"/>
    </row>
  </sheetData>
  <sheetProtection/>
  <mergeCells count="13">
    <mergeCell ref="A3:F3"/>
    <mergeCell ref="A1:B1"/>
    <mergeCell ref="A2:B2"/>
    <mergeCell ref="A4:F4"/>
    <mergeCell ref="E33:F33"/>
    <mergeCell ref="E34:F34"/>
    <mergeCell ref="A27:F27"/>
    <mergeCell ref="E36:F36"/>
    <mergeCell ref="E37:F37"/>
    <mergeCell ref="E30:F30"/>
    <mergeCell ref="E31:F31"/>
    <mergeCell ref="E32:F32"/>
    <mergeCell ref="A28:F28"/>
  </mergeCells>
  <printOptions horizontalCentered="1"/>
  <pageMargins left="0.07874015748031496" right="0.1968503937007874" top="0.1968503937007874" bottom="0.1968503937007874" header="0.1968503937007874" footer="0.196850393700787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25"/>
  <sheetViews>
    <sheetView zoomScalePageLayoutView="0" workbookViewId="0" topLeftCell="A1">
      <pane xSplit="4" ySplit="9" topLeftCell="E19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G13" sqref="G13"/>
    </sheetView>
  </sheetViews>
  <sheetFormatPr defaultColWidth="8.8515625" defaultRowHeight="12.75"/>
  <cols>
    <col min="1" max="1" width="2.421875" style="242" customWidth="1"/>
    <col min="2" max="2" width="35.7109375" style="242" customWidth="1"/>
    <col min="3" max="3" width="8.421875" style="242" customWidth="1"/>
    <col min="4" max="4" width="13.00390625" style="259" customWidth="1"/>
    <col min="5" max="5" width="11.7109375" style="259" customWidth="1"/>
    <col min="6" max="6" width="14.7109375" style="259" customWidth="1"/>
    <col min="7" max="7" width="12.7109375" style="259" customWidth="1"/>
    <col min="8" max="8" width="13.57421875" style="259" customWidth="1"/>
    <col min="9" max="16384" width="8.8515625" style="242" customWidth="1"/>
  </cols>
  <sheetData>
    <row r="1" spans="1:8" ht="13.5" customHeight="1">
      <c r="A1" s="500" t="s">
        <v>648</v>
      </c>
      <c r="B1" s="501"/>
      <c r="C1" s="1"/>
      <c r="D1" s="1"/>
      <c r="E1" s="1"/>
      <c r="F1" s="1"/>
      <c r="G1" s="1"/>
      <c r="H1" s="261" t="s">
        <v>246</v>
      </c>
    </row>
    <row r="2" spans="1:8" ht="13.5" customHeight="1">
      <c r="A2" s="500" t="s">
        <v>649</v>
      </c>
      <c r="B2" s="501"/>
      <c r="C2" s="88"/>
      <c r="D2" s="88"/>
      <c r="E2" s="1"/>
      <c r="F2" s="1"/>
      <c r="G2" s="1"/>
      <c r="H2" s="242"/>
    </row>
    <row r="3" spans="1:8" ht="13.5" customHeight="1">
      <c r="A3" s="88"/>
      <c r="B3" s="88"/>
      <c r="C3" s="88"/>
      <c r="D3" s="88"/>
      <c r="E3" s="1"/>
      <c r="F3" s="1"/>
      <c r="G3" s="1"/>
      <c r="H3" s="242"/>
    </row>
    <row r="4" spans="1:7" ht="15">
      <c r="A4" s="518" t="s">
        <v>661</v>
      </c>
      <c r="B4" s="518"/>
      <c r="C4" s="518"/>
      <c r="D4" s="518"/>
      <c r="E4" s="518"/>
      <c r="F4" s="518"/>
      <c r="G4" s="518"/>
    </row>
    <row r="5" spans="1:7" ht="15">
      <c r="A5" s="518" t="s">
        <v>651</v>
      </c>
      <c r="B5" s="518"/>
      <c r="C5" s="518"/>
      <c r="D5" s="518"/>
      <c r="E5" s="518"/>
      <c r="F5" s="518"/>
      <c r="G5" s="518"/>
    </row>
    <row r="6" ht="15">
      <c r="A6" s="248"/>
    </row>
    <row r="7" spans="1:8" s="260" customFormat="1" ht="15.75" thickBot="1">
      <c r="A7" s="83"/>
      <c r="B7" s="260" t="s">
        <v>247</v>
      </c>
      <c r="D7" s="261"/>
      <c r="E7" s="261"/>
      <c r="F7" s="261"/>
      <c r="G7" s="261"/>
      <c r="H7" s="299" t="s">
        <v>234</v>
      </c>
    </row>
    <row r="8" spans="1:8" ht="33" customHeight="1" thickBot="1">
      <c r="A8" s="248"/>
      <c r="B8" s="25" t="s">
        <v>235</v>
      </c>
      <c r="C8" s="321" t="s">
        <v>173</v>
      </c>
      <c r="D8" s="23"/>
      <c r="E8" s="90">
        <v>5310402</v>
      </c>
      <c r="F8" s="90">
        <v>5120102</v>
      </c>
      <c r="G8" s="90">
        <v>5120402</v>
      </c>
      <c r="H8" s="24" t="s">
        <v>255</v>
      </c>
    </row>
    <row r="9" spans="1:8" ht="15.75" thickBot="1">
      <c r="A9" s="248"/>
      <c r="B9" s="322" t="s">
        <v>144</v>
      </c>
      <c r="C9" s="323" t="s">
        <v>145</v>
      </c>
      <c r="D9" s="324" t="s">
        <v>500</v>
      </c>
      <c r="E9" s="324">
        <v>2</v>
      </c>
      <c r="F9" s="324">
        <v>3</v>
      </c>
      <c r="G9" s="324">
        <v>4</v>
      </c>
      <c r="H9" s="325" t="s">
        <v>14</v>
      </c>
    </row>
    <row r="10" spans="1:8" ht="41.25" customHeight="1">
      <c r="A10" s="248"/>
      <c r="B10" s="326" t="s">
        <v>236</v>
      </c>
      <c r="C10" s="327" t="s">
        <v>155</v>
      </c>
      <c r="D10" s="328"/>
      <c r="E10" s="329"/>
      <c r="F10" s="329"/>
      <c r="G10" s="329"/>
      <c r="H10" s="330"/>
    </row>
    <row r="11" spans="1:8" ht="21" customHeight="1">
      <c r="A11" s="248"/>
      <c r="B11" s="326" t="s">
        <v>237</v>
      </c>
      <c r="C11" s="327" t="s">
        <v>156</v>
      </c>
      <c r="D11" s="270">
        <f aca="true" t="shared" si="0" ref="D11:D16">E11+F11+G11</f>
        <v>204828</v>
      </c>
      <c r="E11" s="270"/>
      <c r="F11" s="270">
        <v>102380</v>
      </c>
      <c r="G11" s="270">
        <v>102448</v>
      </c>
      <c r="H11" s="271">
        <f>F11+G11</f>
        <v>204828</v>
      </c>
    </row>
    <row r="12" spans="1:8" ht="21" customHeight="1">
      <c r="A12" s="248"/>
      <c r="B12" s="326" t="s">
        <v>238</v>
      </c>
      <c r="C12" s="327" t="s">
        <v>157</v>
      </c>
      <c r="D12" s="270">
        <f t="shared" si="0"/>
        <v>204810</v>
      </c>
      <c r="E12" s="270"/>
      <c r="F12" s="270">
        <v>102380</v>
      </c>
      <c r="G12" s="270">
        <v>102430</v>
      </c>
      <c r="H12" s="271">
        <f>F12+G12</f>
        <v>204810</v>
      </c>
    </row>
    <row r="13" spans="1:9" s="247" customFormat="1" ht="49.5" customHeight="1">
      <c r="A13" s="331"/>
      <c r="B13" s="332" t="s">
        <v>663</v>
      </c>
      <c r="C13" s="333" t="s">
        <v>158</v>
      </c>
      <c r="D13" s="334">
        <f>D11-D12</f>
        <v>18</v>
      </c>
      <c r="E13" s="334">
        <f>E11-E12</f>
        <v>0</v>
      </c>
      <c r="F13" s="334">
        <f>F11-F12</f>
        <v>0</v>
      </c>
      <c r="G13" s="334">
        <f>G11-G12</f>
        <v>18</v>
      </c>
      <c r="H13" s="335">
        <f>H11-H12</f>
        <v>18</v>
      </c>
      <c r="I13" s="242"/>
    </row>
    <row r="14" spans="1:8" ht="38.25" customHeight="1">
      <c r="A14" s="248"/>
      <c r="B14" s="326" t="s">
        <v>240</v>
      </c>
      <c r="C14" s="327" t="s">
        <v>159</v>
      </c>
      <c r="D14" s="270"/>
      <c r="E14" s="270"/>
      <c r="F14" s="270"/>
      <c r="G14" s="270"/>
      <c r="H14" s="271"/>
    </row>
    <row r="15" spans="1:8" ht="23.25" customHeight="1">
      <c r="A15" s="248"/>
      <c r="B15" s="326" t="s">
        <v>241</v>
      </c>
      <c r="C15" s="327" t="s">
        <v>160</v>
      </c>
      <c r="D15" s="270">
        <f t="shared" si="0"/>
        <v>0</v>
      </c>
      <c r="E15" s="270"/>
      <c r="F15" s="270"/>
      <c r="G15" s="270"/>
      <c r="H15" s="271">
        <f>F15+G15</f>
        <v>0</v>
      </c>
    </row>
    <row r="16" spans="1:8" ht="23.25" customHeight="1">
      <c r="A16" s="248"/>
      <c r="B16" s="326" t="s">
        <v>238</v>
      </c>
      <c r="C16" s="327" t="s">
        <v>161</v>
      </c>
      <c r="D16" s="270">
        <f t="shared" si="0"/>
        <v>0</v>
      </c>
      <c r="E16" s="270"/>
      <c r="F16" s="270"/>
      <c r="G16" s="270"/>
      <c r="H16" s="271">
        <f>F16+G16</f>
        <v>0</v>
      </c>
    </row>
    <row r="17" spans="1:9" s="247" customFormat="1" ht="40.5" customHeight="1">
      <c r="A17" s="331"/>
      <c r="B17" s="332" t="s">
        <v>539</v>
      </c>
      <c r="C17" s="333" t="s">
        <v>162</v>
      </c>
      <c r="D17" s="334">
        <f>D15-D16</f>
        <v>0</v>
      </c>
      <c r="E17" s="334">
        <f>E15-E16</f>
        <v>0</v>
      </c>
      <c r="F17" s="334">
        <f>F15-F16</f>
        <v>0</v>
      </c>
      <c r="G17" s="334">
        <f>G15-G16</f>
        <v>0</v>
      </c>
      <c r="H17" s="335">
        <f>H15-H16</f>
        <v>0</v>
      </c>
      <c r="I17" s="242"/>
    </row>
    <row r="18" spans="1:8" ht="42" customHeight="1">
      <c r="A18" s="248"/>
      <c r="B18" s="326" t="s">
        <v>243</v>
      </c>
      <c r="C18" s="327" t="s">
        <v>165</v>
      </c>
      <c r="D18" s="270"/>
      <c r="E18" s="270"/>
      <c r="F18" s="270"/>
      <c r="G18" s="270"/>
      <c r="H18" s="271"/>
    </row>
    <row r="19" spans="1:8" ht="25.5" customHeight="1">
      <c r="A19" s="248"/>
      <c r="B19" s="326" t="s">
        <v>241</v>
      </c>
      <c r="C19" s="336">
        <v>10</v>
      </c>
      <c r="D19" s="270">
        <f>E19+F19+G19</f>
        <v>0</v>
      </c>
      <c r="E19" s="270"/>
      <c r="F19" s="270"/>
      <c r="G19" s="270"/>
      <c r="H19" s="271">
        <f>F19+G19</f>
        <v>0</v>
      </c>
    </row>
    <row r="20" spans="1:8" ht="25.5" customHeight="1">
      <c r="A20" s="248"/>
      <c r="B20" s="326" t="s">
        <v>238</v>
      </c>
      <c r="C20" s="336">
        <v>11</v>
      </c>
      <c r="D20" s="270">
        <f>E20+F20+G20</f>
        <v>0</v>
      </c>
      <c r="E20" s="270"/>
      <c r="F20" s="270"/>
      <c r="G20" s="270"/>
      <c r="H20" s="271">
        <f>F20+G20</f>
        <v>0</v>
      </c>
    </row>
    <row r="21" spans="1:9" s="247" customFormat="1" ht="33" customHeight="1">
      <c r="A21" s="331"/>
      <c r="B21" s="332" t="s">
        <v>244</v>
      </c>
      <c r="C21" s="337">
        <v>12</v>
      </c>
      <c r="D21" s="334">
        <f>D19-D20</f>
        <v>0</v>
      </c>
      <c r="E21" s="334">
        <f>E19-E20</f>
        <v>0</v>
      </c>
      <c r="F21" s="334">
        <f>F19-F20</f>
        <v>0</v>
      </c>
      <c r="G21" s="334">
        <f>G19-G20</f>
        <v>0</v>
      </c>
      <c r="H21" s="335">
        <f>H19-H20</f>
        <v>0</v>
      </c>
      <c r="I21" s="242"/>
    </row>
    <row r="22" spans="1:9" s="247" customFormat="1" ht="54" customHeight="1">
      <c r="A22" s="331"/>
      <c r="B22" s="332" t="s">
        <v>540</v>
      </c>
      <c r="C22" s="337">
        <v>13</v>
      </c>
      <c r="D22" s="334">
        <f>D13+D17+D21</f>
        <v>18</v>
      </c>
      <c r="E22" s="334">
        <f>E13+E17+E21</f>
        <v>0</v>
      </c>
      <c r="F22" s="334">
        <f>F13+F17+F21</f>
        <v>0</v>
      </c>
      <c r="G22" s="334">
        <f>G13+G17+G21</f>
        <v>18</v>
      </c>
      <c r="H22" s="335">
        <f>H13+H17+H21</f>
        <v>18</v>
      </c>
      <c r="I22" s="242"/>
    </row>
    <row r="23" spans="1:8" ht="41.25" customHeight="1">
      <c r="A23" s="248"/>
      <c r="B23" s="326" t="s">
        <v>248</v>
      </c>
      <c r="C23" s="336">
        <v>14</v>
      </c>
      <c r="D23" s="270">
        <f>E23+F23+G23</f>
        <v>0</v>
      </c>
      <c r="E23" s="270"/>
      <c r="F23" s="270"/>
      <c r="G23" s="270"/>
      <c r="H23" s="271">
        <f>F23+G23</f>
        <v>0</v>
      </c>
    </row>
    <row r="24" spans="1:8" ht="17.25" customHeight="1">
      <c r="A24" s="248"/>
      <c r="B24" s="326" t="s">
        <v>249</v>
      </c>
      <c r="C24" s="336">
        <v>15</v>
      </c>
      <c r="D24" s="270">
        <f>E24+F24+G24</f>
        <v>0</v>
      </c>
      <c r="E24" s="270"/>
      <c r="F24" s="270"/>
      <c r="G24" s="270"/>
      <c r="H24" s="271">
        <f>F24+G24</f>
        <v>0</v>
      </c>
    </row>
    <row r="25" spans="1:8" ht="15">
      <c r="A25" s="248"/>
      <c r="B25" s="326" t="s">
        <v>250</v>
      </c>
      <c r="C25" s="336">
        <v>16</v>
      </c>
      <c r="D25" s="329">
        <f>E25+F25+G25</f>
        <v>0</v>
      </c>
      <c r="E25" s="270"/>
      <c r="F25" s="270"/>
      <c r="G25" s="270"/>
      <c r="H25" s="271">
        <f>F25+G25</f>
        <v>0</v>
      </c>
    </row>
    <row r="26" spans="1:9" s="247" customFormat="1" ht="47.25" customHeight="1" thickBot="1">
      <c r="A26" s="331"/>
      <c r="B26" s="338" t="s">
        <v>541</v>
      </c>
      <c r="C26" s="339">
        <v>17</v>
      </c>
      <c r="D26" s="340">
        <f>D22+D23+D24-D25</f>
        <v>18</v>
      </c>
      <c r="E26" s="340">
        <f>E22+E23+E24-E25</f>
        <v>0</v>
      </c>
      <c r="F26" s="340">
        <f>F22+F23+F24-F25</f>
        <v>0</v>
      </c>
      <c r="G26" s="340">
        <f>G22+G23+G24-G25</f>
        <v>18</v>
      </c>
      <c r="H26" s="341">
        <f>H22+H23+H24-H25</f>
        <v>18</v>
      </c>
      <c r="I26" s="242"/>
    </row>
    <row r="27" spans="1:7" ht="15">
      <c r="A27" s="248"/>
      <c r="B27" s="523" t="s">
        <v>304</v>
      </c>
      <c r="C27" s="524"/>
      <c r="D27" s="524"/>
      <c r="E27" s="524"/>
      <c r="F27" s="524"/>
      <c r="G27" s="524"/>
    </row>
    <row r="28" spans="2:8" s="248" customFormat="1" ht="15">
      <c r="B28" s="520" t="s">
        <v>251</v>
      </c>
      <c r="C28" s="520"/>
      <c r="D28" s="520"/>
      <c r="E28" s="520"/>
      <c r="F28" s="520"/>
      <c r="G28" s="520"/>
      <c r="H28" s="263"/>
    </row>
    <row r="29" spans="2:8" s="248" customFormat="1" ht="15">
      <c r="B29" s="520" t="s">
        <v>252</v>
      </c>
      <c r="C29" s="520"/>
      <c r="D29" s="520"/>
      <c r="E29" s="520"/>
      <c r="F29" s="520"/>
      <c r="G29" s="520"/>
      <c r="H29" s="263"/>
    </row>
    <row r="30" spans="2:8" s="248" customFormat="1" ht="19.5" customHeight="1">
      <c r="B30" s="520" t="s">
        <v>253</v>
      </c>
      <c r="C30" s="520"/>
      <c r="D30" s="520"/>
      <c r="E30" s="520"/>
      <c r="F30" s="520"/>
      <c r="G30" s="520"/>
      <c r="H30" s="263"/>
    </row>
    <row r="31" spans="1:8" ht="15">
      <c r="A31" s="71"/>
      <c r="B31" s="71"/>
      <c r="C31" s="71"/>
      <c r="D31" s="71"/>
      <c r="E31" s="71"/>
      <c r="G31" s="508"/>
      <c r="H31" s="508"/>
    </row>
    <row r="32" spans="1:8" ht="15">
      <c r="A32" s="71"/>
      <c r="B32" s="252"/>
      <c r="E32" s="243"/>
      <c r="F32" s="243"/>
      <c r="G32" s="508"/>
      <c r="H32" s="508"/>
    </row>
    <row r="33" spans="1:8" ht="15" customHeight="1">
      <c r="A33" s="71"/>
      <c r="B33" s="254" t="s">
        <v>652</v>
      </c>
      <c r="C33" s="239"/>
      <c r="F33" s="504" t="s">
        <v>653</v>
      </c>
      <c r="G33" s="504"/>
      <c r="H33" s="504"/>
    </row>
    <row r="34" spans="1:8" ht="15">
      <c r="A34" s="71"/>
      <c r="B34" s="254" t="s">
        <v>654</v>
      </c>
      <c r="C34" s="239"/>
      <c r="F34" s="505" t="s">
        <v>655</v>
      </c>
      <c r="G34" s="505"/>
      <c r="H34" s="505"/>
    </row>
    <row r="35" spans="1:7" ht="15">
      <c r="A35" s="71"/>
      <c r="B35" s="71"/>
      <c r="C35" s="252"/>
      <c r="F35" s="505"/>
      <c r="G35" s="505"/>
    </row>
    <row r="36" spans="1:8" ht="15">
      <c r="A36" s="71"/>
      <c r="B36" s="71"/>
      <c r="C36" s="252"/>
      <c r="D36" s="243"/>
      <c r="E36" s="243"/>
      <c r="F36" s="255"/>
      <c r="G36" s="255"/>
      <c r="H36" s="3"/>
    </row>
    <row r="37" spans="1:8" ht="15">
      <c r="A37" s="71"/>
      <c r="B37" s="71"/>
      <c r="C37" s="252"/>
      <c r="D37" s="243"/>
      <c r="E37" s="243"/>
      <c r="F37" s="504" t="s">
        <v>656</v>
      </c>
      <c r="G37" s="504"/>
      <c r="H37" s="504"/>
    </row>
    <row r="38" spans="2:8" s="248" customFormat="1" ht="15">
      <c r="B38" s="71"/>
      <c r="C38" s="252"/>
      <c r="D38" s="243"/>
      <c r="E38" s="243"/>
      <c r="F38" s="505" t="s">
        <v>657</v>
      </c>
      <c r="G38" s="505"/>
      <c r="H38" s="505"/>
    </row>
    <row r="39" spans="2:8" s="248" customFormat="1" ht="15">
      <c r="B39" s="342"/>
      <c r="C39" s="342"/>
      <c r="D39" s="343"/>
      <c r="E39" s="343"/>
      <c r="F39" s="343"/>
      <c r="G39" s="343"/>
      <c r="H39" s="343"/>
    </row>
    <row r="40" ht="15">
      <c r="A40" s="248"/>
    </row>
    <row r="41" spans="1:7" ht="15">
      <c r="A41" s="248"/>
      <c r="F41" s="521"/>
      <c r="G41" s="521"/>
    </row>
    <row r="42" spans="1:8" ht="15">
      <c r="A42" s="248"/>
      <c r="B42" s="248"/>
      <c r="C42" s="248"/>
      <c r="D42" s="263"/>
      <c r="E42" s="263"/>
      <c r="F42" s="522"/>
      <c r="G42" s="522"/>
      <c r="H42" s="263"/>
    </row>
    <row r="43" spans="1:8" ht="15">
      <c r="A43" s="248"/>
      <c r="B43" s="248"/>
      <c r="C43" s="248"/>
      <c r="D43" s="263"/>
      <c r="E43" s="263"/>
      <c r="F43" s="263"/>
      <c r="G43" s="263"/>
      <c r="H43" s="263"/>
    </row>
    <row r="44" spans="1:8" ht="15">
      <c r="A44" s="248"/>
      <c r="B44" s="248"/>
      <c r="C44" s="248"/>
      <c r="D44" s="263"/>
      <c r="E44" s="263"/>
      <c r="F44" s="263"/>
      <c r="G44" s="263"/>
      <c r="H44" s="263"/>
    </row>
    <row r="45" spans="1:8" ht="15">
      <c r="A45" s="248"/>
      <c r="B45" s="248"/>
      <c r="C45" s="248"/>
      <c r="D45" s="263"/>
      <c r="E45" s="263"/>
      <c r="F45" s="263"/>
      <c r="G45" s="263"/>
      <c r="H45" s="263"/>
    </row>
    <row r="46" spans="1:8" ht="15">
      <c r="A46" s="248"/>
      <c r="B46" s="248"/>
      <c r="C46" s="248"/>
      <c r="D46" s="263"/>
      <c r="E46" s="263"/>
      <c r="F46" s="263"/>
      <c r="G46" s="263"/>
      <c r="H46" s="263"/>
    </row>
    <row r="47" spans="1:8" ht="15">
      <c r="A47" s="248"/>
      <c r="B47" s="248"/>
      <c r="C47" s="248"/>
      <c r="D47" s="263"/>
      <c r="E47" s="263"/>
      <c r="F47" s="263"/>
      <c r="G47" s="263"/>
      <c r="H47" s="263"/>
    </row>
    <row r="48" spans="1:8" ht="15">
      <c r="A48" s="248"/>
      <c r="B48" s="248"/>
      <c r="C48" s="248"/>
      <c r="D48" s="263"/>
      <c r="E48" s="263"/>
      <c r="F48" s="263"/>
      <c r="G48" s="263"/>
      <c r="H48" s="263"/>
    </row>
    <row r="49" spans="1:8" ht="15">
      <c r="A49" s="248"/>
      <c r="B49" s="248"/>
      <c r="C49" s="248"/>
      <c r="D49" s="263"/>
      <c r="E49" s="263"/>
      <c r="F49" s="263"/>
      <c r="G49" s="263"/>
      <c r="H49" s="263"/>
    </row>
    <row r="50" spans="1:8" ht="15">
      <c r="A50" s="248"/>
      <c r="B50" s="248"/>
      <c r="C50" s="248"/>
      <c r="D50" s="263"/>
      <c r="E50" s="263"/>
      <c r="F50" s="263"/>
      <c r="G50" s="263"/>
      <c r="H50" s="263"/>
    </row>
    <row r="51" spans="1:8" ht="15">
      <c r="A51" s="248"/>
      <c r="B51" s="248"/>
      <c r="C51" s="248"/>
      <c r="D51" s="263"/>
      <c r="E51" s="263"/>
      <c r="F51" s="263"/>
      <c r="G51" s="263"/>
      <c r="H51" s="263"/>
    </row>
    <row r="52" spans="1:8" ht="15">
      <c r="A52" s="248"/>
      <c r="B52" s="248"/>
      <c r="C52" s="248"/>
      <c r="D52" s="263"/>
      <c r="E52" s="263"/>
      <c r="F52" s="263"/>
      <c r="G52" s="263"/>
      <c r="H52" s="263"/>
    </row>
    <row r="53" spans="1:8" ht="15">
      <c r="A53" s="248"/>
      <c r="B53" s="248"/>
      <c r="C53" s="248"/>
      <c r="D53" s="263"/>
      <c r="E53" s="263"/>
      <c r="F53" s="263"/>
      <c r="G53" s="263"/>
      <c r="H53" s="263"/>
    </row>
    <row r="54" spans="1:8" ht="15">
      <c r="A54" s="248"/>
      <c r="B54" s="248"/>
      <c r="C54" s="248"/>
      <c r="D54" s="263"/>
      <c r="E54" s="263"/>
      <c r="F54" s="263"/>
      <c r="G54" s="263"/>
      <c r="H54" s="263"/>
    </row>
    <row r="55" spans="1:8" ht="15">
      <c r="A55" s="248"/>
      <c r="B55" s="248"/>
      <c r="C55" s="248"/>
      <c r="D55" s="263"/>
      <c r="E55" s="263"/>
      <c r="F55" s="263"/>
      <c r="G55" s="263"/>
      <c r="H55" s="263"/>
    </row>
    <row r="56" spans="1:8" ht="15">
      <c r="A56" s="248"/>
      <c r="B56" s="248"/>
      <c r="C56" s="248"/>
      <c r="D56" s="263"/>
      <c r="E56" s="263"/>
      <c r="F56" s="263"/>
      <c r="G56" s="263"/>
      <c r="H56" s="263"/>
    </row>
    <row r="57" spans="1:8" ht="15">
      <c r="A57" s="248"/>
      <c r="B57" s="248"/>
      <c r="C57" s="248"/>
      <c r="D57" s="263"/>
      <c r="E57" s="263"/>
      <c r="F57" s="263"/>
      <c r="G57" s="263"/>
      <c r="H57" s="263"/>
    </row>
    <row r="58" spans="1:8" ht="15">
      <c r="A58" s="248"/>
      <c r="B58" s="248"/>
      <c r="C58" s="248"/>
      <c r="D58" s="263"/>
      <c r="E58" s="263"/>
      <c r="F58" s="263"/>
      <c r="G58" s="263"/>
      <c r="H58" s="263"/>
    </row>
    <row r="59" spans="1:8" ht="15">
      <c r="A59" s="248"/>
      <c r="B59" s="248"/>
      <c r="C59" s="248"/>
      <c r="D59" s="263"/>
      <c r="E59" s="263"/>
      <c r="F59" s="263"/>
      <c r="G59" s="263"/>
      <c r="H59" s="263"/>
    </row>
    <row r="60" spans="1:8" ht="15">
      <c r="A60" s="248"/>
      <c r="B60" s="248"/>
      <c r="C60" s="248"/>
      <c r="D60" s="263"/>
      <c r="E60" s="263"/>
      <c r="F60" s="263"/>
      <c r="G60" s="263"/>
      <c r="H60" s="263"/>
    </row>
    <row r="61" spans="1:8" ht="15">
      <c r="A61" s="248"/>
      <c r="B61" s="248"/>
      <c r="C61" s="248"/>
      <c r="D61" s="263"/>
      <c r="E61" s="263"/>
      <c r="F61" s="263"/>
      <c r="G61" s="263"/>
      <c r="H61" s="263"/>
    </row>
    <row r="62" spans="1:8" ht="15">
      <c r="A62" s="248"/>
      <c r="B62" s="248"/>
      <c r="C62" s="248"/>
      <c r="D62" s="263"/>
      <c r="E62" s="263"/>
      <c r="F62" s="263"/>
      <c r="G62" s="263"/>
      <c r="H62" s="263"/>
    </row>
    <row r="63" spans="1:8" ht="15">
      <c r="A63" s="248"/>
      <c r="B63" s="248"/>
      <c r="C63" s="248"/>
      <c r="D63" s="263"/>
      <c r="E63" s="263"/>
      <c r="F63" s="263"/>
      <c r="G63" s="263"/>
      <c r="H63" s="263"/>
    </row>
    <row r="64" spans="1:8" ht="15">
      <c r="A64" s="248"/>
      <c r="B64" s="248"/>
      <c r="C64" s="248"/>
      <c r="D64" s="263"/>
      <c r="E64" s="263"/>
      <c r="F64" s="263"/>
      <c r="G64" s="263"/>
      <c r="H64" s="263"/>
    </row>
    <row r="65" spans="1:8" ht="15">
      <c r="A65" s="248"/>
      <c r="B65" s="248"/>
      <c r="C65" s="248"/>
      <c r="D65" s="263"/>
      <c r="E65" s="263"/>
      <c r="F65" s="263"/>
      <c r="G65" s="263"/>
      <c r="H65" s="263"/>
    </row>
    <row r="66" spans="1:8" ht="15">
      <c r="A66" s="248"/>
      <c r="B66" s="248"/>
      <c r="C66" s="248"/>
      <c r="D66" s="263"/>
      <c r="E66" s="263"/>
      <c r="F66" s="263"/>
      <c r="G66" s="263"/>
      <c r="H66" s="263"/>
    </row>
    <row r="67" spans="1:8" ht="15">
      <c r="A67" s="248"/>
      <c r="B67" s="248"/>
      <c r="C67" s="248"/>
      <c r="D67" s="263"/>
      <c r="E67" s="263"/>
      <c r="F67" s="263"/>
      <c r="G67" s="263"/>
      <c r="H67" s="263"/>
    </row>
    <row r="68" spans="1:8" ht="15">
      <c r="A68" s="248"/>
      <c r="B68" s="248"/>
      <c r="C68" s="248"/>
      <c r="D68" s="263"/>
      <c r="E68" s="263"/>
      <c r="F68" s="263"/>
      <c r="G68" s="263"/>
      <c r="H68" s="263"/>
    </row>
    <row r="69" spans="1:8" ht="15">
      <c r="A69" s="248"/>
      <c r="B69" s="248"/>
      <c r="C69" s="248"/>
      <c r="D69" s="263"/>
      <c r="E69" s="263"/>
      <c r="F69" s="263"/>
      <c r="G69" s="263"/>
      <c r="H69" s="263"/>
    </row>
    <row r="70" spans="1:8" ht="15">
      <c r="A70" s="248"/>
      <c r="B70" s="248"/>
      <c r="C70" s="248"/>
      <c r="D70" s="263"/>
      <c r="E70" s="263"/>
      <c r="F70" s="263"/>
      <c r="G70" s="263"/>
      <c r="H70" s="263"/>
    </row>
    <row r="71" spans="1:8" ht="15">
      <c r="A71" s="248"/>
      <c r="B71" s="248"/>
      <c r="C71" s="248"/>
      <c r="D71" s="263"/>
      <c r="E71" s="263"/>
      <c r="F71" s="263"/>
      <c r="G71" s="263"/>
      <c r="H71" s="263"/>
    </row>
    <row r="72" spans="1:8" ht="15">
      <c r="A72" s="248"/>
      <c r="B72" s="248"/>
      <c r="C72" s="248"/>
      <c r="D72" s="263"/>
      <c r="E72" s="263"/>
      <c r="F72" s="263"/>
      <c r="G72" s="263"/>
      <c r="H72" s="263"/>
    </row>
    <row r="73" spans="1:8" ht="15">
      <c r="A73" s="248"/>
      <c r="B73" s="248"/>
      <c r="C73" s="248"/>
      <c r="D73" s="263"/>
      <c r="E73" s="263"/>
      <c r="F73" s="263"/>
      <c r="G73" s="263"/>
      <c r="H73" s="263"/>
    </row>
    <row r="74" spans="1:8" ht="15">
      <c r="A74" s="248"/>
      <c r="B74" s="248"/>
      <c r="C74" s="248"/>
      <c r="D74" s="263"/>
      <c r="E74" s="263"/>
      <c r="F74" s="263"/>
      <c r="G74" s="263"/>
      <c r="H74" s="263"/>
    </row>
    <row r="75" spans="1:8" ht="15">
      <c r="A75" s="248"/>
      <c r="B75" s="248"/>
      <c r="C75" s="248"/>
      <c r="D75" s="263"/>
      <c r="E75" s="263"/>
      <c r="F75" s="263"/>
      <c r="G75" s="263"/>
      <c r="H75" s="263"/>
    </row>
    <row r="76" spans="1:8" ht="15">
      <c r="A76" s="248"/>
      <c r="B76" s="248"/>
      <c r="C76" s="248"/>
      <c r="D76" s="263"/>
      <c r="E76" s="263"/>
      <c r="F76" s="263"/>
      <c r="G76" s="263"/>
      <c r="H76" s="263"/>
    </row>
    <row r="77" spans="1:8" ht="15">
      <c r="A77" s="248"/>
      <c r="B77" s="248"/>
      <c r="C77" s="248"/>
      <c r="D77" s="263"/>
      <c r="E77" s="263"/>
      <c r="F77" s="263"/>
      <c r="G77" s="263"/>
      <c r="H77" s="263"/>
    </row>
    <row r="78" spans="1:8" ht="15">
      <c r="A78" s="248"/>
      <c r="B78" s="248"/>
      <c r="C78" s="248"/>
      <c r="D78" s="263"/>
      <c r="E78" s="263"/>
      <c r="F78" s="263"/>
      <c r="G78" s="263"/>
      <c r="H78" s="263"/>
    </row>
    <row r="79" spans="1:8" ht="15">
      <c r="A79" s="248"/>
      <c r="B79" s="248"/>
      <c r="C79" s="248"/>
      <c r="D79" s="263"/>
      <c r="E79" s="263"/>
      <c r="F79" s="263"/>
      <c r="G79" s="263"/>
      <c r="H79" s="263"/>
    </row>
    <row r="80" spans="1:8" ht="15">
      <c r="A80" s="248"/>
      <c r="B80" s="248"/>
      <c r="C80" s="248"/>
      <c r="D80" s="263"/>
      <c r="E80" s="263"/>
      <c r="F80" s="263"/>
      <c r="G80" s="263"/>
      <c r="H80" s="263"/>
    </row>
    <row r="81" spans="1:8" ht="15">
      <c r="A81" s="248"/>
      <c r="B81" s="248"/>
      <c r="C81" s="248"/>
      <c r="D81" s="263"/>
      <c r="E81" s="263"/>
      <c r="F81" s="263"/>
      <c r="G81" s="263"/>
      <c r="H81" s="263"/>
    </row>
    <row r="82" spans="1:8" ht="15">
      <c r="A82" s="248"/>
      <c r="B82" s="248"/>
      <c r="C82" s="248"/>
      <c r="D82" s="263"/>
      <c r="E82" s="263"/>
      <c r="F82" s="263"/>
      <c r="G82" s="263"/>
      <c r="H82" s="263"/>
    </row>
    <row r="83" spans="1:8" ht="15">
      <c r="A83" s="248"/>
      <c r="B83" s="248"/>
      <c r="C83" s="248"/>
      <c r="D83" s="263"/>
      <c r="E83" s="263"/>
      <c r="F83" s="263"/>
      <c r="G83" s="263"/>
      <c r="H83" s="263"/>
    </row>
    <row r="84" spans="1:8" ht="15">
      <c r="A84" s="248"/>
      <c r="B84" s="248"/>
      <c r="C84" s="248"/>
      <c r="D84" s="263"/>
      <c r="E84" s="263"/>
      <c r="F84" s="263"/>
      <c r="G84" s="263"/>
      <c r="H84" s="263"/>
    </row>
    <row r="85" spans="1:8" ht="15">
      <c r="A85" s="248"/>
      <c r="B85" s="248"/>
      <c r="C85" s="248"/>
      <c r="D85" s="263"/>
      <c r="E85" s="263"/>
      <c r="F85" s="263"/>
      <c r="G85" s="263"/>
      <c r="H85" s="263"/>
    </row>
    <row r="86" spans="1:8" ht="15">
      <c r="A86" s="248"/>
      <c r="B86" s="248"/>
      <c r="C86" s="248"/>
      <c r="D86" s="263"/>
      <c r="E86" s="263"/>
      <c r="F86" s="263"/>
      <c r="G86" s="263"/>
      <c r="H86" s="263"/>
    </row>
    <row r="87" spans="1:8" ht="15">
      <c r="A87" s="248"/>
      <c r="B87" s="248"/>
      <c r="C87" s="248"/>
      <c r="D87" s="263"/>
      <c r="E87" s="263"/>
      <c r="F87" s="263"/>
      <c r="G87" s="263"/>
      <c r="H87" s="263"/>
    </row>
    <row r="88" spans="1:8" ht="15">
      <c r="A88" s="248"/>
      <c r="B88" s="248"/>
      <c r="C88" s="248"/>
      <c r="D88" s="263"/>
      <c r="E88" s="263"/>
      <c r="F88" s="263"/>
      <c r="G88" s="263"/>
      <c r="H88" s="263"/>
    </row>
    <row r="89" spans="1:8" ht="15">
      <c r="A89" s="248"/>
      <c r="B89" s="248"/>
      <c r="C89" s="248"/>
      <c r="D89" s="263"/>
      <c r="E89" s="263"/>
      <c r="F89" s="263"/>
      <c r="G89" s="263"/>
      <c r="H89" s="263"/>
    </row>
    <row r="90" spans="1:8" ht="15">
      <c r="A90" s="248"/>
      <c r="B90" s="248"/>
      <c r="C90" s="248"/>
      <c r="D90" s="263"/>
      <c r="E90" s="263"/>
      <c r="F90" s="263"/>
      <c r="G90" s="263"/>
      <c r="H90" s="263"/>
    </row>
    <row r="91" spans="1:8" ht="15">
      <c r="A91" s="248"/>
      <c r="B91" s="248"/>
      <c r="C91" s="248"/>
      <c r="D91" s="263"/>
      <c r="E91" s="263"/>
      <c r="F91" s="263"/>
      <c r="G91" s="263"/>
      <c r="H91" s="263"/>
    </row>
    <row r="92" spans="1:8" ht="15">
      <c r="A92" s="248"/>
      <c r="B92" s="248"/>
      <c r="C92" s="248"/>
      <c r="D92" s="263"/>
      <c r="E92" s="263"/>
      <c r="F92" s="263"/>
      <c r="G92" s="263"/>
      <c r="H92" s="263"/>
    </row>
    <row r="93" spans="1:8" ht="15">
      <c r="A93" s="248"/>
      <c r="B93" s="248"/>
      <c r="C93" s="248"/>
      <c r="D93" s="263"/>
      <c r="E93" s="263"/>
      <c r="F93" s="263"/>
      <c r="G93" s="263"/>
      <c r="H93" s="263"/>
    </row>
    <row r="94" spans="1:8" ht="15">
      <c r="A94" s="248"/>
      <c r="B94" s="248"/>
      <c r="C94" s="248"/>
      <c r="D94" s="263"/>
      <c r="E94" s="263"/>
      <c r="F94" s="263"/>
      <c r="G94" s="263"/>
      <c r="H94" s="263"/>
    </row>
    <row r="95" spans="1:8" ht="15">
      <c r="A95" s="248"/>
      <c r="B95" s="248"/>
      <c r="C95" s="248"/>
      <c r="D95" s="263"/>
      <c r="E95" s="263"/>
      <c r="F95" s="263"/>
      <c r="G95" s="263"/>
      <c r="H95" s="263"/>
    </row>
    <row r="96" spans="1:8" ht="15">
      <c r="A96" s="248"/>
      <c r="B96" s="248"/>
      <c r="C96" s="248"/>
      <c r="D96" s="263"/>
      <c r="E96" s="263"/>
      <c r="F96" s="263"/>
      <c r="G96" s="263"/>
      <c r="H96" s="263"/>
    </row>
    <row r="97" spans="1:8" ht="15">
      <c r="A97" s="248"/>
      <c r="B97" s="248"/>
      <c r="C97" s="248"/>
      <c r="D97" s="263"/>
      <c r="E97" s="263"/>
      <c r="F97" s="263"/>
      <c r="G97" s="263"/>
      <c r="H97" s="263"/>
    </row>
    <row r="98" spans="1:8" ht="15">
      <c r="A98" s="248"/>
      <c r="B98" s="248"/>
      <c r="C98" s="248"/>
      <c r="D98" s="263"/>
      <c r="E98" s="263"/>
      <c r="F98" s="263"/>
      <c r="G98" s="263"/>
      <c r="H98" s="263"/>
    </row>
    <row r="99" spans="1:8" ht="15">
      <c r="A99" s="248"/>
      <c r="B99" s="248"/>
      <c r="C99" s="248"/>
      <c r="D99" s="263"/>
      <c r="E99" s="263"/>
      <c r="F99" s="263"/>
      <c r="G99" s="263"/>
      <c r="H99" s="263"/>
    </row>
    <row r="100" spans="1:8" ht="15">
      <c r="A100" s="248"/>
      <c r="B100" s="248"/>
      <c r="C100" s="248"/>
      <c r="D100" s="263"/>
      <c r="E100" s="263"/>
      <c r="F100" s="263"/>
      <c r="G100" s="263"/>
      <c r="H100" s="263"/>
    </row>
    <row r="101" spans="1:8" ht="15">
      <c r="A101" s="248"/>
      <c r="B101" s="248"/>
      <c r="C101" s="248"/>
      <c r="D101" s="263"/>
      <c r="E101" s="263"/>
      <c r="F101" s="263"/>
      <c r="G101" s="263"/>
      <c r="H101" s="263"/>
    </row>
    <row r="102" spans="1:8" ht="15">
      <c r="A102" s="248"/>
      <c r="B102" s="248"/>
      <c r="C102" s="248"/>
      <c r="D102" s="263"/>
      <c r="E102" s="263"/>
      <c r="F102" s="263"/>
      <c r="G102" s="263"/>
      <c r="H102" s="263"/>
    </row>
    <row r="103" spans="1:8" ht="15">
      <c r="A103" s="248"/>
      <c r="B103" s="248"/>
      <c r="C103" s="248"/>
      <c r="D103" s="263"/>
      <c r="E103" s="263"/>
      <c r="F103" s="263"/>
      <c r="G103" s="263"/>
      <c r="H103" s="263"/>
    </row>
    <row r="104" spans="1:8" ht="15">
      <c r="A104" s="248"/>
      <c r="B104" s="248"/>
      <c r="C104" s="248"/>
      <c r="D104" s="263"/>
      <c r="E104" s="263"/>
      <c r="F104" s="263"/>
      <c r="G104" s="263"/>
      <c r="H104" s="263"/>
    </row>
    <row r="105" spans="1:8" ht="15">
      <c r="A105" s="248"/>
      <c r="B105" s="248"/>
      <c r="C105" s="248"/>
      <c r="D105" s="263"/>
      <c r="E105" s="263"/>
      <c r="F105" s="263"/>
      <c r="G105" s="263"/>
      <c r="H105" s="263"/>
    </row>
    <row r="106" spans="1:8" ht="15">
      <c r="A106" s="248"/>
      <c r="B106" s="248"/>
      <c r="C106" s="248"/>
      <c r="D106" s="263"/>
      <c r="E106" s="263"/>
      <c r="F106" s="263"/>
      <c r="G106" s="263"/>
      <c r="H106" s="263"/>
    </row>
    <row r="107" spans="1:8" ht="15">
      <c r="A107" s="248"/>
      <c r="B107" s="248"/>
      <c r="C107" s="248"/>
      <c r="D107" s="263"/>
      <c r="E107" s="263"/>
      <c r="F107" s="263"/>
      <c r="G107" s="263"/>
      <c r="H107" s="263"/>
    </row>
    <row r="108" spans="1:8" ht="15">
      <c r="A108" s="248"/>
      <c r="B108" s="248"/>
      <c r="C108" s="248"/>
      <c r="D108" s="263"/>
      <c r="E108" s="263"/>
      <c r="F108" s="263"/>
      <c r="G108" s="263"/>
      <c r="H108" s="263"/>
    </row>
    <row r="109" spans="1:8" ht="15">
      <c r="A109" s="248"/>
      <c r="B109" s="248"/>
      <c r="C109" s="248"/>
      <c r="D109" s="263"/>
      <c r="E109" s="263"/>
      <c r="F109" s="263"/>
      <c r="G109" s="263"/>
      <c r="H109" s="263"/>
    </row>
    <row r="110" spans="1:8" ht="15">
      <c r="A110" s="248"/>
      <c r="B110" s="248"/>
      <c r="C110" s="248"/>
      <c r="D110" s="263"/>
      <c r="E110" s="263"/>
      <c r="F110" s="263"/>
      <c r="G110" s="263"/>
      <c r="H110" s="263"/>
    </row>
    <row r="111" spans="1:8" ht="15">
      <c r="A111" s="248"/>
      <c r="B111" s="248"/>
      <c r="C111" s="248"/>
      <c r="D111" s="263"/>
      <c r="E111" s="263"/>
      <c r="F111" s="263"/>
      <c r="G111" s="263"/>
      <c r="H111" s="263"/>
    </row>
    <row r="112" spans="1:8" ht="15">
      <c r="A112" s="248"/>
      <c r="B112" s="248"/>
      <c r="C112" s="248"/>
      <c r="D112" s="263"/>
      <c r="E112" s="263"/>
      <c r="F112" s="263"/>
      <c r="G112" s="263"/>
      <c r="H112" s="263"/>
    </row>
    <row r="113" spans="1:8" ht="15">
      <c r="A113" s="248"/>
      <c r="B113" s="248"/>
      <c r="C113" s="248"/>
      <c r="D113" s="263"/>
      <c r="E113" s="263"/>
      <c r="F113" s="263"/>
      <c r="G113" s="263"/>
      <c r="H113" s="263"/>
    </row>
    <row r="114" spans="1:8" ht="15">
      <c r="A114" s="248"/>
      <c r="B114" s="248"/>
      <c r="C114" s="248"/>
      <c r="D114" s="263"/>
      <c r="E114" s="263"/>
      <c r="F114" s="263"/>
      <c r="G114" s="263"/>
      <c r="H114" s="263"/>
    </row>
    <row r="115" spans="1:8" ht="15">
      <c r="A115" s="248"/>
      <c r="B115" s="248"/>
      <c r="C115" s="248"/>
      <c r="D115" s="263"/>
      <c r="E115" s="263"/>
      <c r="F115" s="263"/>
      <c r="G115" s="263"/>
      <c r="H115" s="263"/>
    </row>
    <row r="116" spans="1:8" ht="15">
      <c r="A116" s="248"/>
      <c r="B116" s="248"/>
      <c r="C116" s="248"/>
      <c r="D116" s="263"/>
      <c r="E116" s="263"/>
      <c r="F116" s="263"/>
      <c r="G116" s="263"/>
      <c r="H116" s="263"/>
    </row>
    <row r="117" spans="1:8" ht="15">
      <c r="A117" s="248"/>
      <c r="B117" s="248"/>
      <c r="C117" s="248"/>
      <c r="D117" s="263"/>
      <c r="E117" s="263"/>
      <c r="F117" s="263"/>
      <c r="G117" s="263"/>
      <c r="H117" s="263"/>
    </row>
    <row r="118" spans="1:8" ht="15">
      <c r="A118" s="248"/>
      <c r="B118" s="248"/>
      <c r="C118" s="248"/>
      <c r="D118" s="263"/>
      <c r="E118" s="263"/>
      <c r="F118" s="263"/>
      <c r="G118" s="263"/>
      <c r="H118" s="263"/>
    </row>
    <row r="119" spans="1:8" ht="15">
      <c r="A119" s="248"/>
      <c r="B119" s="248"/>
      <c r="C119" s="248"/>
      <c r="D119" s="263"/>
      <c r="E119" s="263"/>
      <c r="F119" s="263"/>
      <c r="G119" s="263"/>
      <c r="H119" s="263"/>
    </row>
    <row r="120" spans="1:8" ht="15">
      <c r="A120" s="248"/>
      <c r="B120" s="248"/>
      <c r="C120" s="248"/>
      <c r="D120" s="263"/>
      <c r="E120" s="263"/>
      <c r="F120" s="263"/>
      <c r="G120" s="263"/>
      <c r="H120" s="263"/>
    </row>
    <row r="121" spans="1:8" ht="15">
      <c r="A121" s="248"/>
      <c r="B121" s="248"/>
      <c r="C121" s="248"/>
      <c r="D121" s="263"/>
      <c r="E121" s="263"/>
      <c r="F121" s="263"/>
      <c r="G121" s="263"/>
      <c r="H121" s="263"/>
    </row>
    <row r="122" spans="1:8" ht="15">
      <c r="A122" s="248"/>
      <c r="B122" s="248"/>
      <c r="C122" s="248"/>
      <c r="D122" s="263"/>
      <c r="E122" s="263"/>
      <c r="F122" s="263"/>
      <c r="G122" s="263"/>
      <c r="H122" s="263"/>
    </row>
    <row r="123" spans="1:8" ht="15">
      <c r="A123" s="248"/>
      <c r="B123" s="248"/>
      <c r="C123" s="248"/>
      <c r="D123" s="263"/>
      <c r="E123" s="263"/>
      <c r="F123" s="263"/>
      <c r="G123" s="263"/>
      <c r="H123" s="263"/>
    </row>
    <row r="124" spans="1:8" ht="15">
      <c r="A124" s="248"/>
      <c r="B124" s="248"/>
      <c r="C124" s="248"/>
      <c r="D124" s="263"/>
      <c r="E124" s="263"/>
      <c r="F124" s="263"/>
      <c r="G124" s="263"/>
      <c r="H124" s="263"/>
    </row>
    <row r="125" spans="1:8" ht="15">
      <c r="A125" s="248"/>
      <c r="B125" s="248"/>
      <c r="C125" s="248"/>
      <c r="D125" s="263"/>
      <c r="E125" s="263"/>
      <c r="F125" s="263"/>
      <c r="G125" s="263"/>
      <c r="H125" s="263"/>
    </row>
    <row r="126" spans="1:8" ht="15">
      <c r="A126" s="248"/>
      <c r="B126" s="248"/>
      <c r="C126" s="248"/>
      <c r="D126" s="263"/>
      <c r="E126" s="263"/>
      <c r="F126" s="263"/>
      <c r="G126" s="263"/>
      <c r="H126" s="263"/>
    </row>
    <row r="127" spans="1:8" ht="15">
      <c r="A127" s="248"/>
      <c r="B127" s="248"/>
      <c r="C127" s="248"/>
      <c r="D127" s="263"/>
      <c r="E127" s="263"/>
      <c r="F127" s="263"/>
      <c r="G127" s="263"/>
      <c r="H127" s="263"/>
    </row>
    <row r="128" spans="1:8" ht="15">
      <c r="A128" s="248"/>
      <c r="B128" s="248"/>
      <c r="C128" s="248"/>
      <c r="D128" s="263"/>
      <c r="E128" s="263"/>
      <c r="F128" s="263"/>
      <c r="G128" s="263"/>
      <c r="H128" s="263"/>
    </row>
    <row r="129" spans="1:8" ht="15">
      <c r="A129" s="248"/>
      <c r="B129" s="248"/>
      <c r="C129" s="248"/>
      <c r="D129" s="263"/>
      <c r="E129" s="263"/>
      <c r="F129" s="263"/>
      <c r="G129" s="263"/>
      <c r="H129" s="263"/>
    </row>
    <row r="130" spans="1:8" ht="15">
      <c r="A130" s="248"/>
      <c r="B130" s="248"/>
      <c r="C130" s="248"/>
      <c r="D130" s="263"/>
      <c r="E130" s="263"/>
      <c r="F130" s="263"/>
      <c r="G130" s="263"/>
      <c r="H130" s="263"/>
    </row>
    <row r="131" spans="1:8" ht="15">
      <c r="A131" s="248"/>
      <c r="B131" s="248"/>
      <c r="C131" s="248"/>
      <c r="D131" s="263"/>
      <c r="E131" s="263"/>
      <c r="F131" s="263"/>
      <c r="G131" s="263"/>
      <c r="H131" s="263"/>
    </row>
    <row r="132" spans="1:8" ht="15">
      <c r="A132" s="248"/>
      <c r="B132" s="248"/>
      <c r="C132" s="248"/>
      <c r="D132" s="263"/>
      <c r="E132" s="263"/>
      <c r="F132" s="263"/>
      <c r="G132" s="263"/>
      <c r="H132" s="263"/>
    </row>
    <row r="133" spans="1:8" ht="15">
      <c r="A133" s="248"/>
      <c r="B133" s="248"/>
      <c r="C133" s="248"/>
      <c r="D133" s="263"/>
      <c r="E133" s="263"/>
      <c r="F133" s="263"/>
      <c r="G133" s="263"/>
      <c r="H133" s="263"/>
    </row>
    <row r="134" spans="1:8" ht="15">
      <c r="A134" s="248"/>
      <c r="B134" s="248"/>
      <c r="C134" s="248"/>
      <c r="D134" s="263"/>
      <c r="E134" s="263"/>
      <c r="F134" s="263"/>
      <c r="G134" s="263"/>
      <c r="H134" s="263"/>
    </row>
    <row r="135" spans="1:8" ht="15">
      <c r="A135" s="248"/>
      <c r="B135" s="248"/>
      <c r="C135" s="248"/>
      <c r="D135" s="263"/>
      <c r="E135" s="263"/>
      <c r="F135" s="263"/>
      <c r="G135" s="263"/>
      <c r="H135" s="263"/>
    </row>
    <row r="136" spans="1:8" ht="15">
      <c r="A136" s="248"/>
      <c r="B136" s="248"/>
      <c r="C136" s="248"/>
      <c r="D136" s="263"/>
      <c r="E136" s="263"/>
      <c r="F136" s="263"/>
      <c r="G136" s="263"/>
      <c r="H136" s="263"/>
    </row>
    <row r="137" spans="1:8" ht="15">
      <c r="A137" s="248"/>
      <c r="B137" s="248"/>
      <c r="C137" s="248"/>
      <c r="D137" s="263"/>
      <c r="E137" s="263"/>
      <c r="F137" s="263"/>
      <c r="G137" s="263"/>
      <c r="H137" s="263"/>
    </row>
    <row r="138" spans="1:8" ht="15">
      <c r="A138" s="248"/>
      <c r="B138" s="248"/>
      <c r="C138" s="248"/>
      <c r="D138" s="263"/>
      <c r="E138" s="263"/>
      <c r="F138" s="263"/>
      <c r="G138" s="263"/>
      <c r="H138" s="263"/>
    </row>
    <row r="139" spans="1:8" ht="15">
      <c r="A139" s="248"/>
      <c r="B139" s="248"/>
      <c r="C139" s="248"/>
      <c r="D139" s="263"/>
      <c r="E139" s="263"/>
      <c r="F139" s="263"/>
      <c r="G139" s="263"/>
      <c r="H139" s="263"/>
    </row>
    <row r="140" spans="1:8" ht="15">
      <c r="A140" s="248"/>
      <c r="B140" s="248"/>
      <c r="C140" s="248"/>
      <c r="D140" s="263"/>
      <c r="E140" s="263"/>
      <c r="F140" s="263"/>
      <c r="G140" s="263"/>
      <c r="H140" s="263"/>
    </row>
    <row r="141" spans="1:8" ht="15">
      <c r="A141" s="248"/>
      <c r="B141" s="248"/>
      <c r="C141" s="248"/>
      <c r="D141" s="263"/>
      <c r="E141" s="263"/>
      <c r="F141" s="263"/>
      <c r="G141" s="263"/>
      <c r="H141" s="263"/>
    </row>
    <row r="142" spans="1:8" ht="15">
      <c r="A142" s="248"/>
      <c r="B142" s="248"/>
      <c r="C142" s="248"/>
      <c r="D142" s="263"/>
      <c r="E142" s="263"/>
      <c r="F142" s="263"/>
      <c r="G142" s="263"/>
      <c r="H142" s="263"/>
    </row>
    <row r="143" spans="1:8" ht="15">
      <c r="A143" s="248"/>
      <c r="B143" s="248"/>
      <c r="C143" s="248"/>
      <c r="D143" s="263"/>
      <c r="E143" s="263"/>
      <c r="F143" s="263"/>
      <c r="G143" s="263"/>
      <c r="H143" s="263"/>
    </row>
    <row r="144" spans="1:8" ht="15">
      <c r="A144" s="248"/>
      <c r="B144" s="248"/>
      <c r="C144" s="248"/>
      <c r="D144" s="263"/>
      <c r="E144" s="263"/>
      <c r="F144" s="263"/>
      <c r="G144" s="263"/>
      <c r="H144" s="263"/>
    </row>
    <row r="145" spans="1:8" ht="15">
      <c r="A145" s="248"/>
      <c r="B145" s="248"/>
      <c r="C145" s="248"/>
      <c r="D145" s="263"/>
      <c r="E145" s="263"/>
      <c r="F145" s="263"/>
      <c r="G145" s="263"/>
      <c r="H145" s="263"/>
    </row>
    <row r="146" spans="1:8" ht="15">
      <c r="A146" s="248"/>
      <c r="B146" s="248"/>
      <c r="C146" s="248"/>
      <c r="D146" s="263"/>
      <c r="E146" s="263"/>
      <c r="F146" s="263"/>
      <c r="G146" s="263"/>
      <c r="H146" s="263"/>
    </row>
    <row r="147" spans="1:8" ht="15">
      <c r="A147" s="248"/>
      <c r="B147" s="248"/>
      <c r="C147" s="248"/>
      <c r="D147" s="263"/>
      <c r="E147" s="263"/>
      <c r="F147" s="263"/>
      <c r="G147" s="263"/>
      <c r="H147" s="263"/>
    </row>
    <row r="148" spans="1:8" ht="15">
      <c r="A148" s="248"/>
      <c r="B148" s="248"/>
      <c r="C148" s="248"/>
      <c r="D148" s="263"/>
      <c r="E148" s="263"/>
      <c r="F148" s="263"/>
      <c r="G148" s="263"/>
      <c r="H148" s="263"/>
    </row>
    <row r="149" spans="1:8" ht="15">
      <c r="A149" s="248"/>
      <c r="B149" s="248"/>
      <c r="C149" s="248"/>
      <c r="D149" s="263"/>
      <c r="E149" s="263"/>
      <c r="F149" s="263"/>
      <c r="G149" s="263"/>
      <c r="H149" s="263"/>
    </row>
    <row r="150" spans="1:8" ht="15">
      <c r="A150" s="248"/>
      <c r="B150" s="248"/>
      <c r="C150" s="248"/>
      <c r="D150" s="263"/>
      <c r="E150" s="263"/>
      <c r="F150" s="263"/>
      <c r="G150" s="263"/>
      <c r="H150" s="263"/>
    </row>
    <row r="151" spans="1:8" ht="15">
      <c r="A151" s="248"/>
      <c r="B151" s="248"/>
      <c r="C151" s="248"/>
      <c r="D151" s="263"/>
      <c r="E151" s="263"/>
      <c r="F151" s="263"/>
      <c r="G151" s="263"/>
      <c r="H151" s="263"/>
    </row>
    <row r="152" spans="1:8" ht="15">
      <c r="A152" s="248"/>
      <c r="B152" s="248"/>
      <c r="C152" s="248"/>
      <c r="D152" s="263"/>
      <c r="E152" s="263"/>
      <c r="F152" s="263"/>
      <c r="G152" s="263"/>
      <c r="H152" s="263"/>
    </row>
    <row r="153" spans="1:8" ht="15">
      <c r="A153" s="248"/>
      <c r="B153" s="248"/>
      <c r="C153" s="248"/>
      <c r="D153" s="263"/>
      <c r="E153" s="263"/>
      <c r="F153" s="263"/>
      <c r="G153" s="263"/>
      <c r="H153" s="263"/>
    </row>
    <row r="154" spans="1:8" ht="15">
      <c r="A154" s="248"/>
      <c r="B154" s="248"/>
      <c r="C154" s="248"/>
      <c r="D154" s="263"/>
      <c r="E154" s="263"/>
      <c r="F154" s="263"/>
      <c r="G154" s="263"/>
      <c r="H154" s="263"/>
    </row>
    <row r="155" spans="1:8" ht="15">
      <c r="A155" s="248"/>
      <c r="B155" s="248"/>
      <c r="C155" s="248"/>
      <c r="D155" s="263"/>
      <c r="E155" s="263"/>
      <c r="F155" s="263"/>
      <c r="G155" s="263"/>
      <c r="H155" s="263"/>
    </row>
    <row r="156" spans="1:8" ht="15">
      <c r="A156" s="248"/>
      <c r="B156" s="248"/>
      <c r="C156" s="248"/>
      <c r="D156" s="263"/>
      <c r="E156" s="263"/>
      <c r="F156" s="263"/>
      <c r="G156" s="263"/>
      <c r="H156" s="263"/>
    </row>
    <row r="157" spans="1:8" ht="15">
      <c r="A157" s="248"/>
      <c r="B157" s="248"/>
      <c r="C157" s="248"/>
      <c r="D157" s="263"/>
      <c r="E157" s="263"/>
      <c r="F157" s="263"/>
      <c r="G157" s="263"/>
      <c r="H157" s="263"/>
    </row>
    <row r="158" spans="1:8" ht="15">
      <c r="A158" s="248"/>
      <c r="B158" s="248"/>
      <c r="C158" s="248"/>
      <c r="D158" s="263"/>
      <c r="E158" s="263"/>
      <c r="F158" s="263"/>
      <c r="G158" s="263"/>
      <c r="H158" s="263"/>
    </row>
    <row r="159" spans="1:8" ht="15">
      <c r="A159" s="248"/>
      <c r="B159" s="248"/>
      <c r="C159" s="248"/>
      <c r="D159" s="263"/>
      <c r="E159" s="263"/>
      <c r="F159" s="263"/>
      <c r="G159" s="263"/>
      <c r="H159" s="263"/>
    </row>
    <row r="160" spans="1:8" ht="15">
      <c r="A160" s="248"/>
      <c r="B160" s="248"/>
      <c r="C160" s="248"/>
      <c r="D160" s="263"/>
      <c r="E160" s="263"/>
      <c r="F160" s="263"/>
      <c r="G160" s="263"/>
      <c r="H160" s="263"/>
    </row>
    <row r="161" spans="1:8" ht="15">
      <c r="A161" s="248"/>
      <c r="B161" s="248"/>
      <c r="C161" s="248"/>
      <c r="D161" s="263"/>
      <c r="E161" s="263"/>
      <c r="F161" s="263"/>
      <c r="G161" s="263"/>
      <c r="H161" s="263"/>
    </row>
    <row r="162" spans="1:8" ht="15">
      <c r="A162" s="248"/>
      <c r="B162" s="248"/>
      <c r="C162" s="248"/>
      <c r="D162" s="263"/>
      <c r="E162" s="263"/>
      <c r="F162" s="263"/>
      <c r="G162" s="263"/>
      <c r="H162" s="263"/>
    </row>
    <row r="163" spans="1:8" ht="15">
      <c r="A163" s="248"/>
      <c r="B163" s="248"/>
      <c r="C163" s="248"/>
      <c r="D163" s="263"/>
      <c r="E163" s="263"/>
      <c r="F163" s="263"/>
      <c r="G163" s="263"/>
      <c r="H163" s="263"/>
    </row>
    <row r="164" spans="1:8" ht="15">
      <c r="A164" s="248"/>
      <c r="B164" s="248"/>
      <c r="C164" s="248"/>
      <c r="D164" s="263"/>
      <c r="E164" s="263"/>
      <c r="F164" s="263"/>
      <c r="G164" s="263"/>
      <c r="H164" s="263"/>
    </row>
    <row r="165" spans="1:8" ht="15">
      <c r="A165" s="248"/>
      <c r="B165" s="248"/>
      <c r="C165" s="248"/>
      <c r="D165" s="263"/>
      <c r="E165" s="263"/>
      <c r="F165" s="263"/>
      <c r="G165" s="263"/>
      <c r="H165" s="263"/>
    </row>
    <row r="166" spans="1:8" ht="15">
      <c r="A166" s="248"/>
      <c r="B166" s="248"/>
      <c r="C166" s="248"/>
      <c r="D166" s="263"/>
      <c r="E166" s="263"/>
      <c r="F166" s="263"/>
      <c r="G166" s="263"/>
      <c r="H166" s="263"/>
    </row>
    <row r="167" spans="1:8" ht="15">
      <c r="A167" s="248"/>
      <c r="B167" s="248"/>
      <c r="C167" s="248"/>
      <c r="D167" s="263"/>
      <c r="E167" s="263"/>
      <c r="F167" s="263"/>
      <c r="G167" s="263"/>
      <c r="H167" s="263"/>
    </row>
    <row r="168" spans="1:8" ht="15">
      <c r="A168" s="248"/>
      <c r="B168" s="248"/>
      <c r="C168" s="248"/>
      <c r="D168" s="263"/>
      <c r="E168" s="263"/>
      <c r="F168" s="263"/>
      <c r="G168" s="263"/>
      <c r="H168" s="263"/>
    </row>
    <row r="169" spans="1:8" ht="15">
      <c r="A169" s="248"/>
      <c r="B169" s="248"/>
      <c r="C169" s="248"/>
      <c r="D169" s="263"/>
      <c r="E169" s="263"/>
      <c r="F169" s="263"/>
      <c r="G169" s="263"/>
      <c r="H169" s="263"/>
    </row>
    <row r="170" spans="1:8" ht="15">
      <c r="A170" s="248"/>
      <c r="B170" s="248"/>
      <c r="C170" s="248"/>
      <c r="D170" s="263"/>
      <c r="E170" s="263"/>
      <c r="F170" s="263"/>
      <c r="G170" s="263"/>
      <c r="H170" s="263"/>
    </row>
    <row r="171" spans="1:8" ht="15">
      <c r="A171" s="248"/>
      <c r="B171" s="248"/>
      <c r="C171" s="248"/>
      <c r="D171" s="263"/>
      <c r="E171" s="263"/>
      <c r="F171" s="263"/>
      <c r="G171" s="263"/>
      <c r="H171" s="263"/>
    </row>
    <row r="172" spans="1:8" ht="15">
      <c r="A172" s="248"/>
      <c r="B172" s="248"/>
      <c r="C172" s="248"/>
      <c r="D172" s="263"/>
      <c r="E172" s="263"/>
      <c r="F172" s="263"/>
      <c r="G172" s="263"/>
      <c r="H172" s="263"/>
    </row>
    <row r="173" spans="1:8" ht="15">
      <c r="A173" s="248"/>
      <c r="B173" s="248"/>
      <c r="C173" s="248"/>
      <c r="D173" s="263"/>
      <c r="E173" s="263"/>
      <c r="F173" s="263"/>
      <c r="G173" s="263"/>
      <c r="H173" s="263"/>
    </row>
    <row r="174" spans="1:8" ht="15">
      <c r="A174" s="248"/>
      <c r="B174" s="248"/>
      <c r="C174" s="248"/>
      <c r="D174" s="263"/>
      <c r="E174" s="263"/>
      <c r="F174" s="263"/>
      <c r="G174" s="263"/>
      <c r="H174" s="263"/>
    </row>
    <row r="175" spans="1:8" ht="15">
      <c r="A175" s="248"/>
      <c r="B175" s="248"/>
      <c r="C175" s="248"/>
      <c r="D175" s="263"/>
      <c r="E175" s="263"/>
      <c r="F175" s="263"/>
      <c r="G175" s="263"/>
      <c r="H175" s="263"/>
    </row>
    <row r="176" spans="1:8" ht="15">
      <c r="A176" s="248"/>
      <c r="B176" s="248"/>
      <c r="C176" s="248"/>
      <c r="D176" s="263"/>
      <c r="E176" s="263"/>
      <c r="F176" s="263"/>
      <c r="G176" s="263"/>
      <c r="H176" s="263"/>
    </row>
    <row r="177" spans="1:8" ht="15">
      <c r="A177" s="248"/>
      <c r="B177" s="248"/>
      <c r="C177" s="248"/>
      <c r="D177" s="263"/>
      <c r="E177" s="263"/>
      <c r="F177" s="263"/>
      <c r="G177" s="263"/>
      <c r="H177" s="263"/>
    </row>
    <row r="178" spans="1:8" ht="15">
      <c r="A178" s="248"/>
      <c r="B178" s="248"/>
      <c r="C178" s="248"/>
      <c r="D178" s="263"/>
      <c r="E178" s="263"/>
      <c r="F178" s="263"/>
      <c r="G178" s="263"/>
      <c r="H178" s="263"/>
    </row>
    <row r="179" spans="1:8" ht="15">
      <c r="A179" s="248"/>
      <c r="B179" s="248"/>
      <c r="C179" s="248"/>
      <c r="D179" s="263"/>
      <c r="E179" s="263"/>
      <c r="F179" s="263"/>
      <c r="G179" s="263"/>
      <c r="H179" s="263"/>
    </row>
    <row r="180" spans="1:8" ht="15">
      <c r="A180" s="248"/>
      <c r="B180" s="248"/>
      <c r="C180" s="248"/>
      <c r="D180" s="263"/>
      <c r="E180" s="263"/>
      <c r="F180" s="263"/>
      <c r="G180" s="263"/>
      <c r="H180" s="263"/>
    </row>
    <row r="181" spans="1:8" ht="15">
      <c r="A181" s="248"/>
      <c r="B181" s="248"/>
      <c r="C181" s="248"/>
      <c r="D181" s="263"/>
      <c r="E181" s="263"/>
      <c r="F181" s="263"/>
      <c r="G181" s="263"/>
      <c r="H181" s="263"/>
    </row>
    <row r="182" spans="1:8" ht="15">
      <c r="A182" s="248"/>
      <c r="B182" s="248"/>
      <c r="C182" s="248"/>
      <c r="D182" s="263"/>
      <c r="E182" s="263"/>
      <c r="F182" s="263"/>
      <c r="G182" s="263"/>
      <c r="H182" s="263"/>
    </row>
    <row r="183" spans="1:8" ht="15">
      <c r="A183" s="248"/>
      <c r="B183" s="248"/>
      <c r="C183" s="248"/>
      <c r="D183" s="263"/>
      <c r="E183" s="263"/>
      <c r="F183" s="263"/>
      <c r="G183" s="263"/>
      <c r="H183" s="263"/>
    </row>
    <row r="184" spans="1:8" ht="15">
      <c r="A184" s="248"/>
      <c r="B184" s="248"/>
      <c r="C184" s="248"/>
      <c r="D184" s="263"/>
      <c r="E184" s="263"/>
      <c r="F184" s="263"/>
      <c r="G184" s="263"/>
      <c r="H184" s="263"/>
    </row>
    <row r="185" spans="1:8" ht="15">
      <c r="A185" s="248"/>
      <c r="B185" s="248"/>
      <c r="C185" s="248"/>
      <c r="D185" s="263"/>
      <c r="E185" s="263"/>
      <c r="F185" s="263"/>
      <c r="G185" s="263"/>
      <c r="H185" s="263"/>
    </row>
    <row r="186" spans="1:8" ht="15">
      <c r="A186" s="248"/>
      <c r="B186" s="248"/>
      <c r="C186" s="248"/>
      <c r="D186" s="263"/>
      <c r="E186" s="263"/>
      <c r="F186" s="263"/>
      <c r="G186" s="263"/>
      <c r="H186" s="263"/>
    </row>
    <row r="187" spans="1:8" ht="15">
      <c r="A187" s="248"/>
      <c r="B187" s="248"/>
      <c r="C187" s="248"/>
      <c r="D187" s="263"/>
      <c r="E187" s="263"/>
      <c r="F187" s="263"/>
      <c r="G187" s="263"/>
      <c r="H187" s="263"/>
    </row>
    <row r="188" spans="1:8" ht="15">
      <c r="A188" s="248"/>
      <c r="B188" s="248"/>
      <c r="C188" s="248"/>
      <c r="D188" s="263"/>
      <c r="E188" s="263"/>
      <c r="F188" s="263"/>
      <c r="G188" s="263"/>
      <c r="H188" s="263"/>
    </row>
    <row r="189" spans="1:8" ht="15">
      <c r="A189" s="248"/>
      <c r="B189" s="248"/>
      <c r="C189" s="248"/>
      <c r="D189" s="263"/>
      <c r="E189" s="263"/>
      <c r="F189" s="263"/>
      <c r="G189" s="263"/>
      <c r="H189" s="263"/>
    </row>
    <row r="190" spans="1:8" ht="15">
      <c r="A190" s="248"/>
      <c r="B190" s="248"/>
      <c r="C190" s="248"/>
      <c r="D190" s="263"/>
      <c r="E190" s="263"/>
      <c r="F190" s="263"/>
      <c r="G190" s="263"/>
      <c r="H190" s="263"/>
    </row>
    <row r="191" spans="1:8" ht="15">
      <c r="A191" s="248"/>
      <c r="B191" s="248"/>
      <c r="C191" s="248"/>
      <c r="D191" s="263"/>
      <c r="E191" s="263"/>
      <c r="F191" s="263"/>
      <c r="G191" s="263"/>
      <c r="H191" s="263"/>
    </row>
    <row r="192" spans="1:8" ht="15">
      <c r="A192" s="248"/>
      <c r="B192" s="248"/>
      <c r="C192" s="248"/>
      <c r="D192" s="263"/>
      <c r="E192" s="263"/>
      <c r="F192" s="263"/>
      <c r="G192" s="263"/>
      <c r="H192" s="263"/>
    </row>
    <row r="193" spans="1:8" ht="15">
      <c r="A193" s="248"/>
      <c r="B193" s="248"/>
      <c r="C193" s="248"/>
      <c r="D193" s="263"/>
      <c r="E193" s="263"/>
      <c r="F193" s="263"/>
      <c r="G193" s="263"/>
      <c r="H193" s="263"/>
    </row>
    <row r="194" spans="1:8" ht="15">
      <c r="A194" s="248"/>
      <c r="B194" s="248"/>
      <c r="C194" s="248"/>
      <c r="D194" s="263"/>
      <c r="E194" s="263"/>
      <c r="F194" s="263"/>
      <c r="G194" s="263"/>
      <c r="H194" s="263"/>
    </row>
    <row r="195" spans="1:8" ht="15">
      <c r="A195" s="248"/>
      <c r="B195" s="248"/>
      <c r="C195" s="248"/>
      <c r="D195" s="263"/>
      <c r="E195" s="263"/>
      <c r="F195" s="263"/>
      <c r="G195" s="263"/>
      <c r="H195" s="263"/>
    </row>
    <row r="196" spans="1:8" ht="15">
      <c r="A196" s="248"/>
      <c r="B196" s="248"/>
      <c r="C196" s="248"/>
      <c r="D196" s="263"/>
      <c r="E196" s="263"/>
      <c r="F196" s="263"/>
      <c r="G196" s="263"/>
      <c r="H196" s="263"/>
    </row>
    <row r="197" spans="1:8" ht="15">
      <c r="A197" s="248"/>
      <c r="B197" s="248"/>
      <c r="C197" s="248"/>
      <c r="D197" s="263"/>
      <c r="E197" s="263"/>
      <c r="F197" s="263"/>
      <c r="G197" s="263"/>
      <c r="H197" s="263"/>
    </row>
    <row r="198" spans="1:8" ht="15">
      <c r="A198" s="248"/>
      <c r="B198" s="248"/>
      <c r="C198" s="248"/>
      <c r="D198" s="263"/>
      <c r="E198" s="263"/>
      <c r="F198" s="263"/>
      <c r="G198" s="263"/>
      <c r="H198" s="263"/>
    </row>
    <row r="199" spans="1:8" ht="15">
      <c r="A199" s="248"/>
      <c r="B199" s="248"/>
      <c r="C199" s="248"/>
      <c r="D199" s="263"/>
      <c r="E199" s="263"/>
      <c r="F199" s="263"/>
      <c r="G199" s="263"/>
      <c r="H199" s="263"/>
    </row>
    <row r="200" spans="1:8" ht="15">
      <c r="A200" s="248"/>
      <c r="B200" s="248"/>
      <c r="C200" s="248"/>
      <c r="D200" s="263"/>
      <c r="E200" s="263"/>
      <c r="F200" s="263"/>
      <c r="G200" s="263"/>
      <c r="H200" s="263"/>
    </row>
    <row r="201" spans="1:8" ht="15">
      <c r="A201" s="248"/>
      <c r="B201" s="248"/>
      <c r="C201" s="248"/>
      <c r="D201" s="263"/>
      <c r="E201" s="263"/>
      <c r="F201" s="263"/>
      <c r="G201" s="263"/>
      <c r="H201" s="263"/>
    </row>
    <row r="202" spans="1:8" ht="15">
      <c r="A202" s="248"/>
      <c r="B202" s="248"/>
      <c r="C202" s="248"/>
      <c r="D202" s="263"/>
      <c r="E202" s="263"/>
      <c r="F202" s="263"/>
      <c r="G202" s="263"/>
      <c r="H202" s="263"/>
    </row>
    <row r="203" spans="1:8" ht="15">
      <c r="A203" s="248"/>
      <c r="B203" s="248"/>
      <c r="C203" s="248"/>
      <c r="D203" s="263"/>
      <c r="E203" s="263"/>
      <c r="F203" s="263"/>
      <c r="G203" s="263"/>
      <c r="H203" s="263"/>
    </row>
    <row r="204" spans="1:8" ht="15">
      <c r="A204" s="248"/>
      <c r="B204" s="248"/>
      <c r="C204" s="248"/>
      <c r="D204" s="263"/>
      <c r="E204" s="263"/>
      <c r="F204" s="263"/>
      <c r="G204" s="263"/>
      <c r="H204" s="263"/>
    </row>
    <row r="205" spans="1:8" ht="15">
      <c r="A205" s="248"/>
      <c r="B205" s="248"/>
      <c r="C205" s="248"/>
      <c r="D205" s="263"/>
      <c r="E205" s="263"/>
      <c r="F205" s="263"/>
      <c r="G205" s="263"/>
      <c r="H205" s="263"/>
    </row>
    <row r="206" spans="1:8" ht="15">
      <c r="A206" s="248"/>
      <c r="B206" s="248"/>
      <c r="C206" s="248"/>
      <c r="D206" s="263"/>
      <c r="E206" s="263"/>
      <c r="F206" s="263"/>
      <c r="G206" s="263"/>
      <c r="H206" s="263"/>
    </row>
    <row r="207" spans="1:8" ht="15">
      <c r="A207" s="248"/>
      <c r="B207" s="248"/>
      <c r="C207" s="248"/>
      <c r="D207" s="263"/>
      <c r="E207" s="263"/>
      <c r="F207" s="263"/>
      <c r="G207" s="263"/>
      <c r="H207" s="263"/>
    </row>
    <row r="208" spans="1:8" ht="15">
      <c r="A208" s="248"/>
      <c r="B208" s="248"/>
      <c r="C208" s="248"/>
      <c r="D208" s="263"/>
      <c r="E208" s="263"/>
      <c r="F208" s="263"/>
      <c r="G208" s="263"/>
      <c r="H208" s="263"/>
    </row>
    <row r="209" spans="1:8" ht="15">
      <c r="A209" s="248"/>
      <c r="B209" s="248"/>
      <c r="C209" s="248"/>
      <c r="D209" s="263"/>
      <c r="E209" s="263"/>
      <c r="F209" s="263"/>
      <c r="G209" s="263"/>
      <c r="H209" s="263"/>
    </row>
    <row r="210" spans="1:8" ht="15">
      <c r="A210" s="248"/>
      <c r="B210" s="248"/>
      <c r="C210" s="248"/>
      <c r="D210" s="263"/>
      <c r="E210" s="263"/>
      <c r="F210" s="263"/>
      <c r="G210" s="263"/>
      <c r="H210" s="263"/>
    </row>
    <row r="211" spans="1:8" ht="15">
      <c r="A211" s="248"/>
      <c r="B211" s="248"/>
      <c r="C211" s="248"/>
      <c r="D211" s="263"/>
      <c r="E211" s="263"/>
      <c r="F211" s="263"/>
      <c r="G211" s="263"/>
      <c r="H211" s="263"/>
    </row>
    <row r="212" spans="1:8" ht="15">
      <c r="A212" s="248"/>
      <c r="B212" s="248"/>
      <c r="C212" s="248"/>
      <c r="D212" s="263"/>
      <c r="E212" s="263"/>
      <c r="F212" s="263"/>
      <c r="G212" s="263"/>
      <c r="H212" s="263"/>
    </row>
    <row r="213" spans="1:8" ht="15">
      <c r="A213" s="248"/>
      <c r="B213" s="248"/>
      <c r="C213" s="248"/>
      <c r="D213" s="263"/>
      <c r="E213" s="263"/>
      <c r="F213" s="263"/>
      <c r="G213" s="263"/>
      <c r="H213" s="263"/>
    </row>
    <row r="214" spans="1:8" ht="15">
      <c r="A214" s="248"/>
      <c r="B214" s="248"/>
      <c r="C214" s="248"/>
      <c r="D214" s="263"/>
      <c r="E214" s="263"/>
      <c r="F214" s="263"/>
      <c r="G214" s="263"/>
      <c r="H214" s="263"/>
    </row>
    <row r="215" spans="1:8" ht="15">
      <c r="A215" s="248"/>
      <c r="B215" s="248"/>
      <c r="C215" s="248"/>
      <c r="D215" s="263"/>
      <c r="E215" s="263"/>
      <c r="F215" s="263"/>
      <c r="G215" s="263"/>
      <c r="H215" s="263"/>
    </row>
    <row r="216" spans="1:8" ht="15">
      <c r="A216" s="248"/>
      <c r="B216" s="248"/>
      <c r="C216" s="248"/>
      <c r="D216" s="263"/>
      <c r="E216" s="263"/>
      <c r="F216" s="263"/>
      <c r="G216" s="263"/>
      <c r="H216" s="263"/>
    </row>
    <row r="217" spans="1:8" ht="15">
      <c r="A217" s="248"/>
      <c r="B217" s="248"/>
      <c r="C217" s="248"/>
      <c r="D217" s="263"/>
      <c r="E217" s="263"/>
      <c r="F217" s="263"/>
      <c r="G217" s="263"/>
      <c r="H217" s="263"/>
    </row>
    <row r="218" spans="1:8" ht="15">
      <c r="A218" s="248"/>
      <c r="B218" s="248"/>
      <c r="C218" s="248"/>
      <c r="D218" s="263"/>
      <c r="E218" s="263"/>
      <c r="F218" s="263"/>
      <c r="G218" s="263"/>
      <c r="H218" s="263"/>
    </row>
    <row r="219" spans="1:8" ht="15">
      <c r="A219" s="248"/>
      <c r="B219" s="248"/>
      <c r="C219" s="248"/>
      <c r="D219" s="263"/>
      <c r="E219" s="263"/>
      <c r="F219" s="263"/>
      <c r="G219" s="263"/>
      <c r="H219" s="263"/>
    </row>
    <row r="220" spans="1:8" ht="15">
      <c r="A220" s="248"/>
      <c r="B220" s="248"/>
      <c r="C220" s="248"/>
      <c r="D220" s="263"/>
      <c r="E220" s="263"/>
      <c r="F220" s="263"/>
      <c r="G220" s="263"/>
      <c r="H220" s="263"/>
    </row>
    <row r="221" spans="1:8" ht="15">
      <c r="A221" s="248"/>
      <c r="B221" s="248"/>
      <c r="C221" s="248"/>
      <c r="D221" s="263"/>
      <c r="E221" s="263"/>
      <c r="F221" s="263"/>
      <c r="G221" s="263"/>
      <c r="H221" s="263"/>
    </row>
    <row r="222" spans="1:8" ht="15">
      <c r="A222" s="248"/>
      <c r="B222" s="248"/>
      <c r="C222" s="248"/>
      <c r="D222" s="263"/>
      <c r="E222" s="263"/>
      <c r="F222" s="263"/>
      <c r="G222" s="263"/>
      <c r="H222" s="263"/>
    </row>
    <row r="223" spans="1:8" ht="15">
      <c r="A223" s="248"/>
      <c r="B223" s="248"/>
      <c r="C223" s="248"/>
      <c r="D223" s="263"/>
      <c r="E223" s="263"/>
      <c r="F223" s="263"/>
      <c r="G223" s="263"/>
      <c r="H223" s="263"/>
    </row>
    <row r="224" spans="1:8" ht="15">
      <c r="A224" s="248"/>
      <c r="B224" s="248"/>
      <c r="C224" s="248"/>
      <c r="D224" s="263"/>
      <c r="E224" s="263"/>
      <c r="F224" s="263"/>
      <c r="G224" s="263"/>
      <c r="H224" s="263"/>
    </row>
    <row r="225" spans="1:8" ht="15">
      <c r="A225" s="248"/>
      <c r="B225" s="248"/>
      <c r="C225" s="248"/>
      <c r="D225" s="263"/>
      <c r="E225" s="263"/>
      <c r="F225" s="263"/>
      <c r="G225" s="263"/>
      <c r="H225" s="263"/>
    </row>
    <row r="226" spans="1:8" ht="15">
      <c r="A226" s="248"/>
      <c r="B226" s="248"/>
      <c r="C226" s="248"/>
      <c r="D226" s="263"/>
      <c r="E226" s="263"/>
      <c r="F226" s="263"/>
      <c r="G226" s="263"/>
      <c r="H226" s="263"/>
    </row>
    <row r="227" spans="1:8" ht="15">
      <c r="A227" s="248"/>
      <c r="B227" s="248"/>
      <c r="C227" s="248"/>
      <c r="D227" s="263"/>
      <c r="E227" s="263"/>
      <c r="F227" s="263"/>
      <c r="G227" s="263"/>
      <c r="H227" s="263"/>
    </row>
    <row r="228" spans="1:8" ht="15">
      <c r="A228" s="248"/>
      <c r="B228" s="248"/>
      <c r="C228" s="248"/>
      <c r="D228" s="263"/>
      <c r="E228" s="263"/>
      <c r="F228" s="263"/>
      <c r="G228" s="263"/>
      <c r="H228" s="263"/>
    </row>
    <row r="229" spans="1:8" ht="15">
      <c r="A229" s="248"/>
      <c r="B229" s="248"/>
      <c r="C229" s="248"/>
      <c r="D229" s="263"/>
      <c r="E229" s="263"/>
      <c r="F229" s="263"/>
      <c r="G229" s="263"/>
      <c r="H229" s="263"/>
    </row>
    <row r="230" spans="1:8" ht="15">
      <c r="A230" s="248"/>
      <c r="B230" s="248"/>
      <c r="C230" s="248"/>
      <c r="D230" s="263"/>
      <c r="E230" s="263"/>
      <c r="F230" s="263"/>
      <c r="G230" s="263"/>
      <c r="H230" s="263"/>
    </row>
    <row r="231" spans="1:8" ht="15">
      <c r="A231" s="248"/>
      <c r="B231" s="248"/>
      <c r="C231" s="248"/>
      <c r="D231" s="263"/>
      <c r="E231" s="263"/>
      <c r="F231" s="263"/>
      <c r="G231" s="263"/>
      <c r="H231" s="263"/>
    </row>
    <row r="232" spans="1:8" ht="15">
      <c r="A232" s="248"/>
      <c r="B232" s="248"/>
      <c r="C232" s="248"/>
      <c r="D232" s="263"/>
      <c r="E232" s="263"/>
      <c r="F232" s="263"/>
      <c r="G232" s="263"/>
      <c r="H232" s="263"/>
    </row>
    <row r="233" spans="1:8" ht="15">
      <c r="A233" s="248"/>
      <c r="B233" s="248"/>
      <c r="C233" s="248"/>
      <c r="D233" s="263"/>
      <c r="E233" s="263"/>
      <c r="F233" s="263"/>
      <c r="G233" s="263"/>
      <c r="H233" s="263"/>
    </row>
    <row r="234" spans="1:8" ht="15">
      <c r="A234" s="248"/>
      <c r="B234" s="248"/>
      <c r="C234" s="248"/>
      <c r="D234" s="263"/>
      <c r="E234" s="263"/>
      <c r="F234" s="263"/>
      <c r="G234" s="263"/>
      <c r="H234" s="263"/>
    </row>
    <row r="235" spans="1:8" ht="15">
      <c r="A235" s="248"/>
      <c r="B235" s="248"/>
      <c r="C235" s="248"/>
      <c r="D235" s="263"/>
      <c r="E235" s="263"/>
      <c r="F235" s="263"/>
      <c r="G235" s="263"/>
      <c r="H235" s="263"/>
    </row>
    <row r="236" spans="1:8" ht="15">
      <c r="A236" s="248"/>
      <c r="B236" s="248"/>
      <c r="C236" s="248"/>
      <c r="D236" s="263"/>
      <c r="E236" s="263"/>
      <c r="F236" s="263"/>
      <c r="G236" s="263"/>
      <c r="H236" s="263"/>
    </row>
    <row r="237" spans="1:8" ht="15">
      <c r="A237" s="248"/>
      <c r="B237" s="248"/>
      <c r="C237" s="248"/>
      <c r="D237" s="263"/>
      <c r="E237" s="263"/>
      <c r="F237" s="263"/>
      <c r="G237" s="263"/>
      <c r="H237" s="263"/>
    </row>
    <row r="238" spans="1:8" ht="15">
      <c r="A238" s="248"/>
      <c r="B238" s="248"/>
      <c r="C238" s="248"/>
      <c r="D238" s="263"/>
      <c r="E238" s="263"/>
      <c r="F238" s="263"/>
      <c r="G238" s="263"/>
      <c r="H238" s="263"/>
    </row>
    <row r="239" spans="1:8" ht="15">
      <c r="A239" s="248"/>
      <c r="B239" s="248"/>
      <c r="C239" s="248"/>
      <c r="D239" s="263"/>
      <c r="E239" s="263"/>
      <c r="F239" s="263"/>
      <c r="G239" s="263"/>
      <c r="H239" s="263"/>
    </row>
    <row r="240" spans="1:8" ht="15">
      <c r="A240" s="248"/>
      <c r="B240" s="248"/>
      <c r="C240" s="248"/>
      <c r="D240" s="263"/>
      <c r="E240" s="263"/>
      <c r="F240" s="263"/>
      <c r="G240" s="263"/>
      <c r="H240" s="263"/>
    </row>
    <row r="241" spans="1:8" ht="15">
      <c r="A241" s="248"/>
      <c r="B241" s="248"/>
      <c r="C241" s="248"/>
      <c r="D241" s="263"/>
      <c r="E241" s="263"/>
      <c r="F241" s="263"/>
      <c r="G241" s="263"/>
      <c r="H241" s="263"/>
    </row>
    <row r="242" spans="1:8" ht="15">
      <c r="A242" s="248"/>
      <c r="B242" s="248"/>
      <c r="C242" s="248"/>
      <c r="D242" s="263"/>
      <c r="E242" s="263"/>
      <c r="F242" s="263"/>
      <c r="G242" s="263"/>
      <c r="H242" s="263"/>
    </row>
    <row r="243" spans="1:8" ht="15">
      <c r="A243" s="248"/>
      <c r="B243" s="248"/>
      <c r="C243" s="248"/>
      <c r="D243" s="263"/>
      <c r="E243" s="263"/>
      <c r="F243" s="263"/>
      <c r="G243" s="263"/>
      <c r="H243" s="263"/>
    </row>
    <row r="244" spans="1:8" ht="15">
      <c r="A244" s="248"/>
      <c r="B244" s="248"/>
      <c r="C244" s="248"/>
      <c r="D244" s="263"/>
      <c r="E244" s="263"/>
      <c r="F244" s="263"/>
      <c r="G244" s="263"/>
      <c r="H244" s="263"/>
    </row>
    <row r="245" spans="1:8" ht="15">
      <c r="A245" s="248"/>
      <c r="B245" s="248"/>
      <c r="C245" s="248"/>
      <c r="D245" s="263"/>
      <c r="E245" s="263"/>
      <c r="F245" s="263"/>
      <c r="G245" s="263"/>
      <c r="H245" s="263"/>
    </row>
    <row r="246" spans="1:8" ht="15">
      <c r="A246" s="248"/>
      <c r="B246" s="248"/>
      <c r="C246" s="248"/>
      <c r="D246" s="263"/>
      <c r="E246" s="263"/>
      <c r="F246" s="263"/>
      <c r="G246" s="263"/>
      <c r="H246" s="263"/>
    </row>
    <row r="247" spans="1:8" ht="15">
      <c r="A247" s="248"/>
      <c r="B247" s="248"/>
      <c r="C247" s="248"/>
      <c r="D247" s="263"/>
      <c r="E247" s="263"/>
      <c r="F247" s="263"/>
      <c r="G247" s="263"/>
      <c r="H247" s="263"/>
    </row>
    <row r="248" spans="1:8" ht="15">
      <c r="A248" s="248"/>
      <c r="B248" s="248"/>
      <c r="C248" s="248"/>
      <c r="D248" s="263"/>
      <c r="E248" s="263"/>
      <c r="F248" s="263"/>
      <c r="G248" s="263"/>
      <c r="H248" s="263"/>
    </row>
    <row r="249" spans="1:8" ht="15">
      <c r="A249" s="248"/>
      <c r="B249" s="248"/>
      <c r="C249" s="248"/>
      <c r="D249" s="263"/>
      <c r="E249" s="263"/>
      <c r="F249" s="263"/>
      <c r="G249" s="263"/>
      <c r="H249" s="263"/>
    </row>
    <row r="250" spans="1:8" ht="15">
      <c r="A250" s="248"/>
      <c r="B250" s="248"/>
      <c r="C250" s="248"/>
      <c r="D250" s="263"/>
      <c r="E250" s="263"/>
      <c r="F250" s="263"/>
      <c r="G250" s="263"/>
      <c r="H250" s="263"/>
    </row>
    <row r="251" spans="1:8" ht="15">
      <c r="A251" s="248"/>
      <c r="B251" s="248"/>
      <c r="C251" s="248"/>
      <c r="D251" s="263"/>
      <c r="E251" s="263"/>
      <c r="F251" s="263"/>
      <c r="G251" s="263"/>
      <c r="H251" s="263"/>
    </row>
    <row r="252" spans="1:8" ht="15">
      <c r="A252" s="248"/>
      <c r="B252" s="248"/>
      <c r="C252" s="248"/>
      <c r="D252" s="263"/>
      <c r="E252" s="263"/>
      <c r="F252" s="263"/>
      <c r="G252" s="263"/>
      <c r="H252" s="263"/>
    </row>
    <row r="253" spans="1:8" ht="15">
      <c r="A253" s="248"/>
      <c r="B253" s="248"/>
      <c r="C253" s="248"/>
      <c r="D253" s="263"/>
      <c r="E253" s="263"/>
      <c r="F253" s="263"/>
      <c r="G253" s="263"/>
      <c r="H253" s="263"/>
    </row>
    <row r="254" spans="1:8" ht="15">
      <c r="A254" s="248"/>
      <c r="B254" s="248"/>
      <c r="C254" s="248"/>
      <c r="D254" s="263"/>
      <c r="E254" s="263"/>
      <c r="F254" s="263"/>
      <c r="G254" s="263"/>
      <c r="H254" s="263"/>
    </row>
    <row r="255" spans="1:8" ht="15">
      <c r="A255" s="248"/>
      <c r="B255" s="248"/>
      <c r="C255" s="248"/>
      <c r="D255" s="263"/>
      <c r="E255" s="263"/>
      <c r="F255" s="263"/>
      <c r="G255" s="263"/>
      <c r="H255" s="263"/>
    </row>
    <row r="256" spans="1:8" ht="15">
      <c r="A256" s="248"/>
      <c r="B256" s="248"/>
      <c r="C256" s="248"/>
      <c r="D256" s="263"/>
      <c r="E256" s="263"/>
      <c r="F256" s="263"/>
      <c r="G256" s="263"/>
      <c r="H256" s="263"/>
    </row>
    <row r="257" spans="1:8" ht="15">
      <c r="A257" s="248"/>
      <c r="B257" s="248"/>
      <c r="C257" s="248"/>
      <c r="D257" s="263"/>
      <c r="E257" s="263"/>
      <c r="F257" s="263"/>
      <c r="G257" s="263"/>
      <c r="H257" s="263"/>
    </row>
    <row r="258" spans="1:8" ht="15">
      <c r="A258" s="248"/>
      <c r="B258" s="248"/>
      <c r="C258" s="248"/>
      <c r="D258" s="263"/>
      <c r="E258" s="263"/>
      <c r="F258" s="263"/>
      <c r="G258" s="263"/>
      <c r="H258" s="263"/>
    </row>
    <row r="259" spans="1:8" ht="15">
      <c r="A259" s="248"/>
      <c r="B259" s="248"/>
      <c r="C259" s="248"/>
      <c r="D259" s="263"/>
      <c r="E259" s="263"/>
      <c r="F259" s="263"/>
      <c r="G259" s="263"/>
      <c r="H259" s="263"/>
    </row>
    <row r="260" spans="1:8" ht="15">
      <c r="A260" s="248"/>
      <c r="B260" s="248"/>
      <c r="C260" s="248"/>
      <c r="D260" s="263"/>
      <c r="E260" s="263"/>
      <c r="F260" s="263"/>
      <c r="G260" s="263"/>
      <c r="H260" s="263"/>
    </row>
    <row r="261" spans="1:8" ht="15">
      <c r="A261" s="248"/>
      <c r="B261" s="248"/>
      <c r="C261" s="248"/>
      <c r="D261" s="263"/>
      <c r="E261" s="263"/>
      <c r="F261" s="263"/>
      <c r="G261" s="263"/>
      <c r="H261" s="263"/>
    </row>
    <row r="262" spans="1:8" ht="15">
      <c r="A262" s="248"/>
      <c r="B262" s="248"/>
      <c r="C262" s="248"/>
      <c r="D262" s="263"/>
      <c r="E262" s="263"/>
      <c r="F262" s="263"/>
      <c r="G262" s="263"/>
      <c r="H262" s="263"/>
    </row>
    <row r="263" spans="1:8" ht="15">
      <c r="A263" s="248"/>
      <c r="B263" s="248"/>
      <c r="C263" s="248"/>
      <c r="D263" s="263"/>
      <c r="E263" s="263"/>
      <c r="F263" s="263"/>
      <c r="G263" s="263"/>
      <c r="H263" s="263"/>
    </row>
    <row r="264" spans="1:8" ht="15">
      <c r="A264" s="248"/>
      <c r="B264" s="248"/>
      <c r="C264" s="248"/>
      <c r="D264" s="263"/>
      <c r="E264" s="263"/>
      <c r="F264" s="263"/>
      <c r="G264" s="263"/>
      <c r="H264" s="263"/>
    </row>
    <row r="265" spans="1:8" ht="15">
      <c r="A265" s="248"/>
      <c r="B265" s="248"/>
      <c r="C265" s="248"/>
      <c r="D265" s="263"/>
      <c r="E265" s="263"/>
      <c r="F265" s="263"/>
      <c r="G265" s="263"/>
      <c r="H265" s="263"/>
    </row>
    <row r="266" spans="1:8" ht="15">
      <c r="A266" s="248"/>
      <c r="B266" s="248"/>
      <c r="C266" s="248"/>
      <c r="D266" s="263"/>
      <c r="E266" s="263"/>
      <c r="F266" s="263"/>
      <c r="G266" s="263"/>
      <c r="H266" s="263"/>
    </row>
    <row r="267" spans="1:8" ht="15">
      <c r="A267" s="248"/>
      <c r="B267" s="248"/>
      <c r="C267" s="248"/>
      <c r="D267" s="263"/>
      <c r="E267" s="263"/>
      <c r="F267" s="263"/>
      <c r="G267" s="263"/>
      <c r="H267" s="263"/>
    </row>
    <row r="268" spans="1:8" ht="15">
      <c r="A268" s="248"/>
      <c r="B268" s="248"/>
      <c r="C268" s="248"/>
      <c r="D268" s="263"/>
      <c r="E268" s="263"/>
      <c r="F268" s="263"/>
      <c r="G268" s="263"/>
      <c r="H268" s="263"/>
    </row>
    <row r="269" spans="1:8" ht="15">
      <c r="A269" s="248"/>
      <c r="B269" s="248"/>
      <c r="C269" s="248"/>
      <c r="D269" s="263"/>
      <c r="E269" s="263"/>
      <c r="F269" s="263"/>
      <c r="G269" s="263"/>
      <c r="H269" s="263"/>
    </row>
    <row r="270" spans="1:8" ht="15">
      <c r="A270" s="248"/>
      <c r="B270" s="248"/>
      <c r="C270" s="248"/>
      <c r="D270" s="263"/>
      <c r="E270" s="263"/>
      <c r="F270" s="263"/>
      <c r="G270" s="263"/>
      <c r="H270" s="263"/>
    </row>
    <row r="271" spans="1:8" ht="15">
      <c r="A271" s="248"/>
      <c r="B271" s="248"/>
      <c r="C271" s="248"/>
      <c r="D271" s="263"/>
      <c r="E271" s="263"/>
      <c r="F271" s="263"/>
      <c r="G271" s="263"/>
      <c r="H271" s="263"/>
    </row>
    <row r="272" spans="1:8" ht="15">
      <c r="A272" s="248"/>
      <c r="B272" s="248"/>
      <c r="C272" s="248"/>
      <c r="D272" s="263"/>
      <c r="E272" s="263"/>
      <c r="F272" s="263"/>
      <c r="G272" s="263"/>
      <c r="H272" s="263"/>
    </row>
    <row r="273" spans="1:8" ht="15">
      <c r="A273" s="248"/>
      <c r="B273" s="248"/>
      <c r="C273" s="248"/>
      <c r="D273" s="263"/>
      <c r="E273" s="263"/>
      <c r="F273" s="263"/>
      <c r="G273" s="263"/>
      <c r="H273" s="263"/>
    </row>
    <row r="274" spans="1:8" ht="15">
      <c r="A274" s="248"/>
      <c r="B274" s="248"/>
      <c r="C274" s="248"/>
      <c r="D274" s="263"/>
      <c r="E274" s="263"/>
      <c r="F274" s="263"/>
      <c r="G274" s="263"/>
      <c r="H274" s="263"/>
    </row>
    <row r="275" spans="1:8" ht="15">
      <c r="A275" s="248"/>
      <c r="B275" s="248"/>
      <c r="C275" s="248"/>
      <c r="D275" s="263"/>
      <c r="E275" s="263"/>
      <c r="F275" s="263"/>
      <c r="G275" s="263"/>
      <c r="H275" s="263"/>
    </row>
    <row r="276" spans="1:8" ht="15">
      <c r="A276" s="248"/>
      <c r="B276" s="248"/>
      <c r="C276" s="248"/>
      <c r="D276" s="263"/>
      <c r="E276" s="263"/>
      <c r="F276" s="263"/>
      <c r="G276" s="263"/>
      <c r="H276" s="263"/>
    </row>
    <row r="277" spans="1:8" ht="15">
      <c r="A277" s="248"/>
      <c r="B277" s="248"/>
      <c r="C277" s="248"/>
      <c r="D277" s="263"/>
      <c r="E277" s="263"/>
      <c r="F277" s="263"/>
      <c r="G277" s="263"/>
      <c r="H277" s="263"/>
    </row>
    <row r="278" spans="1:8" ht="15">
      <c r="A278" s="248"/>
      <c r="B278" s="248"/>
      <c r="C278" s="248"/>
      <c r="D278" s="263"/>
      <c r="E278" s="263"/>
      <c r="F278" s="263"/>
      <c r="G278" s="263"/>
      <c r="H278" s="263"/>
    </row>
    <row r="279" spans="1:8" ht="15">
      <c r="A279" s="248"/>
      <c r="B279" s="248"/>
      <c r="C279" s="248"/>
      <c r="D279" s="263"/>
      <c r="E279" s="263"/>
      <c r="F279" s="263"/>
      <c r="G279" s="263"/>
      <c r="H279" s="263"/>
    </row>
    <row r="280" spans="1:8" ht="15">
      <c r="A280" s="248"/>
      <c r="B280" s="248"/>
      <c r="C280" s="248"/>
      <c r="D280" s="263"/>
      <c r="E280" s="263"/>
      <c r="F280" s="263"/>
      <c r="G280" s="263"/>
      <c r="H280" s="263"/>
    </row>
    <row r="281" spans="1:8" ht="15">
      <c r="A281" s="248"/>
      <c r="B281" s="248"/>
      <c r="C281" s="248"/>
      <c r="D281" s="263"/>
      <c r="E281" s="263"/>
      <c r="F281" s="263"/>
      <c r="G281" s="263"/>
      <c r="H281" s="263"/>
    </row>
    <row r="282" spans="1:8" ht="15">
      <c r="A282" s="248"/>
      <c r="B282" s="248"/>
      <c r="C282" s="248"/>
      <c r="D282" s="263"/>
      <c r="E282" s="263"/>
      <c r="F282" s="263"/>
      <c r="G282" s="263"/>
      <c r="H282" s="263"/>
    </row>
    <row r="283" spans="1:8" ht="15">
      <c r="A283" s="248"/>
      <c r="B283" s="248"/>
      <c r="C283" s="248"/>
      <c r="D283" s="263"/>
      <c r="E283" s="263"/>
      <c r="F283" s="263"/>
      <c r="G283" s="263"/>
      <c r="H283" s="263"/>
    </row>
    <row r="284" spans="1:8" ht="15">
      <c r="A284" s="248"/>
      <c r="B284" s="248"/>
      <c r="C284" s="248"/>
      <c r="D284" s="263"/>
      <c r="E284" s="263"/>
      <c r="F284" s="263"/>
      <c r="G284" s="263"/>
      <c r="H284" s="263"/>
    </row>
    <row r="285" spans="1:8" ht="15">
      <c r="A285" s="248"/>
      <c r="B285" s="248"/>
      <c r="C285" s="248"/>
      <c r="D285" s="263"/>
      <c r="E285" s="263"/>
      <c r="F285" s="263"/>
      <c r="G285" s="263"/>
      <c r="H285" s="263"/>
    </row>
    <row r="286" spans="1:8" ht="15">
      <c r="A286" s="248"/>
      <c r="B286" s="248"/>
      <c r="C286" s="248"/>
      <c r="D286" s="263"/>
      <c r="E286" s="263"/>
      <c r="F286" s="263"/>
      <c r="G286" s="263"/>
      <c r="H286" s="263"/>
    </row>
    <row r="287" spans="1:8" ht="15">
      <c r="A287" s="248"/>
      <c r="B287" s="248"/>
      <c r="C287" s="248"/>
      <c r="D287" s="263"/>
      <c r="E287" s="263"/>
      <c r="F287" s="263"/>
      <c r="G287" s="263"/>
      <c r="H287" s="263"/>
    </row>
    <row r="288" spans="1:8" ht="15">
      <c r="A288" s="248"/>
      <c r="B288" s="248"/>
      <c r="C288" s="248"/>
      <c r="D288" s="263"/>
      <c r="E288" s="263"/>
      <c r="F288" s="263"/>
      <c r="G288" s="263"/>
      <c r="H288" s="263"/>
    </row>
    <row r="289" spans="1:8" ht="15">
      <c r="A289" s="248"/>
      <c r="B289" s="248"/>
      <c r="C289" s="248"/>
      <c r="D289" s="263"/>
      <c r="E289" s="263"/>
      <c r="F289" s="263"/>
      <c r="G289" s="263"/>
      <c r="H289" s="263"/>
    </row>
    <row r="290" spans="1:8" ht="15">
      <c r="A290" s="248"/>
      <c r="B290" s="248"/>
      <c r="C290" s="248"/>
      <c r="D290" s="263"/>
      <c r="E290" s="263"/>
      <c r="F290" s="263"/>
      <c r="G290" s="263"/>
      <c r="H290" s="263"/>
    </row>
    <row r="291" spans="1:8" ht="15">
      <c r="A291" s="248"/>
      <c r="B291" s="248"/>
      <c r="C291" s="248"/>
      <c r="D291" s="263"/>
      <c r="E291" s="263"/>
      <c r="F291" s="263"/>
      <c r="G291" s="263"/>
      <c r="H291" s="263"/>
    </row>
    <row r="292" spans="1:8" ht="15">
      <c r="A292" s="248"/>
      <c r="B292" s="248"/>
      <c r="C292" s="248"/>
      <c r="D292" s="263"/>
      <c r="E292" s="263"/>
      <c r="F292" s="263"/>
      <c r="G292" s="263"/>
      <c r="H292" s="263"/>
    </row>
    <row r="293" spans="1:8" ht="15">
      <c r="A293" s="248"/>
      <c r="B293" s="248"/>
      <c r="C293" s="248"/>
      <c r="D293" s="263"/>
      <c r="E293" s="263"/>
      <c r="F293" s="263"/>
      <c r="G293" s="263"/>
      <c r="H293" s="263"/>
    </row>
    <row r="294" spans="1:8" ht="15">
      <c r="A294" s="248"/>
      <c r="B294" s="248"/>
      <c r="C294" s="248"/>
      <c r="D294" s="263"/>
      <c r="E294" s="263"/>
      <c r="F294" s="263"/>
      <c r="G294" s="263"/>
      <c r="H294" s="263"/>
    </row>
    <row r="295" spans="1:8" ht="15">
      <c r="A295" s="248"/>
      <c r="B295" s="248"/>
      <c r="C295" s="248"/>
      <c r="D295" s="263"/>
      <c r="E295" s="263"/>
      <c r="F295" s="263"/>
      <c r="G295" s="263"/>
      <c r="H295" s="263"/>
    </row>
    <row r="296" spans="1:8" ht="15">
      <c r="A296" s="248"/>
      <c r="B296" s="248"/>
      <c r="C296" s="248"/>
      <c r="D296" s="263"/>
      <c r="E296" s="263"/>
      <c r="F296" s="263"/>
      <c r="G296" s="263"/>
      <c r="H296" s="263"/>
    </row>
    <row r="297" spans="1:8" ht="15">
      <c r="A297" s="248"/>
      <c r="B297" s="248"/>
      <c r="C297" s="248"/>
      <c r="D297" s="263"/>
      <c r="E297" s="263"/>
      <c r="F297" s="263"/>
      <c r="G297" s="263"/>
      <c r="H297" s="263"/>
    </row>
    <row r="298" spans="1:8" ht="15">
      <c r="A298" s="248"/>
      <c r="B298" s="248"/>
      <c r="C298" s="248"/>
      <c r="D298" s="263"/>
      <c r="E298" s="263"/>
      <c r="F298" s="263"/>
      <c r="G298" s="263"/>
      <c r="H298" s="263"/>
    </row>
    <row r="299" spans="1:8" ht="15">
      <c r="A299" s="248"/>
      <c r="B299" s="248"/>
      <c r="C299" s="248"/>
      <c r="D299" s="263"/>
      <c r="E299" s="263"/>
      <c r="F299" s="263"/>
      <c r="G299" s="263"/>
      <c r="H299" s="263"/>
    </row>
    <row r="300" spans="1:8" ht="15">
      <c r="A300" s="248"/>
      <c r="B300" s="248"/>
      <c r="C300" s="248"/>
      <c r="D300" s="263"/>
      <c r="E300" s="263"/>
      <c r="F300" s="263"/>
      <c r="G300" s="263"/>
      <c r="H300" s="263"/>
    </row>
    <row r="301" spans="1:8" ht="15">
      <c r="A301" s="248"/>
      <c r="B301" s="248"/>
      <c r="C301" s="248"/>
      <c r="D301" s="263"/>
      <c r="E301" s="263"/>
      <c r="F301" s="263"/>
      <c r="G301" s="263"/>
      <c r="H301" s="263"/>
    </row>
    <row r="302" spans="1:8" ht="15">
      <c r="A302" s="248"/>
      <c r="B302" s="248"/>
      <c r="C302" s="248"/>
      <c r="D302" s="263"/>
      <c r="E302" s="263"/>
      <c r="F302" s="263"/>
      <c r="G302" s="263"/>
      <c r="H302" s="263"/>
    </row>
    <row r="303" spans="1:8" ht="15">
      <c r="A303" s="248"/>
      <c r="B303" s="248"/>
      <c r="C303" s="248"/>
      <c r="D303" s="263"/>
      <c r="E303" s="263"/>
      <c r="F303" s="263"/>
      <c r="G303" s="263"/>
      <c r="H303" s="263"/>
    </row>
    <row r="304" spans="1:8" ht="15">
      <c r="A304" s="248"/>
      <c r="B304" s="248"/>
      <c r="C304" s="248"/>
      <c r="D304" s="263"/>
      <c r="E304" s="263"/>
      <c r="F304" s="263"/>
      <c r="G304" s="263"/>
      <c r="H304" s="263"/>
    </row>
    <row r="305" spans="1:8" ht="15">
      <c r="A305" s="248"/>
      <c r="B305" s="248"/>
      <c r="C305" s="248"/>
      <c r="D305" s="263"/>
      <c r="E305" s="263"/>
      <c r="F305" s="263"/>
      <c r="G305" s="263"/>
      <c r="H305" s="263"/>
    </row>
    <row r="306" spans="1:8" ht="15">
      <c r="A306" s="248"/>
      <c r="B306" s="248"/>
      <c r="C306" s="248"/>
      <c r="D306" s="263"/>
      <c r="E306" s="263"/>
      <c r="F306" s="263"/>
      <c r="G306" s="263"/>
      <c r="H306" s="263"/>
    </row>
    <row r="307" spans="1:8" ht="15">
      <c r="A307" s="248"/>
      <c r="B307" s="248"/>
      <c r="C307" s="248"/>
      <c r="D307" s="263"/>
      <c r="E307" s="263"/>
      <c r="F307" s="263"/>
      <c r="G307" s="263"/>
      <c r="H307" s="263"/>
    </row>
    <row r="308" spans="1:8" ht="15">
      <c r="A308" s="248"/>
      <c r="B308" s="248"/>
      <c r="C308" s="248"/>
      <c r="D308" s="263"/>
      <c r="E308" s="263"/>
      <c r="F308" s="263"/>
      <c r="G308" s="263"/>
      <c r="H308" s="263"/>
    </row>
    <row r="309" spans="1:8" ht="15">
      <c r="A309" s="248"/>
      <c r="B309" s="248"/>
      <c r="C309" s="248"/>
      <c r="D309" s="263"/>
      <c r="E309" s="263"/>
      <c r="F309" s="263"/>
      <c r="G309" s="263"/>
      <c r="H309" s="263"/>
    </row>
    <row r="310" spans="1:8" ht="15">
      <c r="A310" s="248"/>
      <c r="B310" s="248"/>
      <c r="C310" s="248"/>
      <c r="D310" s="263"/>
      <c r="E310" s="263"/>
      <c r="F310" s="263"/>
      <c r="G310" s="263"/>
      <c r="H310" s="263"/>
    </row>
    <row r="311" spans="1:8" ht="15">
      <c r="A311" s="248"/>
      <c r="B311" s="248"/>
      <c r="C311" s="248"/>
      <c r="D311" s="263"/>
      <c r="E311" s="263"/>
      <c r="F311" s="263"/>
      <c r="G311" s="263"/>
      <c r="H311" s="263"/>
    </row>
    <row r="312" spans="1:8" ht="15">
      <c r="A312" s="248"/>
      <c r="B312" s="248"/>
      <c r="C312" s="248"/>
      <c r="D312" s="263"/>
      <c r="E312" s="263"/>
      <c r="F312" s="263"/>
      <c r="G312" s="263"/>
      <c r="H312" s="263"/>
    </row>
    <row r="313" spans="1:8" ht="15">
      <c r="A313" s="248"/>
      <c r="B313" s="248"/>
      <c r="C313" s="248"/>
      <c r="D313" s="263"/>
      <c r="E313" s="263"/>
      <c r="F313" s="263"/>
      <c r="G313" s="263"/>
      <c r="H313" s="263"/>
    </row>
    <row r="314" spans="1:8" ht="15">
      <c r="A314" s="248"/>
      <c r="B314" s="248"/>
      <c r="C314" s="248"/>
      <c r="D314" s="263"/>
      <c r="E314" s="263"/>
      <c r="F314" s="263"/>
      <c r="G314" s="263"/>
      <c r="H314" s="263"/>
    </row>
    <row r="315" spans="1:8" ht="15">
      <c r="A315" s="248"/>
      <c r="B315" s="248"/>
      <c r="C315" s="248"/>
      <c r="D315" s="263"/>
      <c r="E315" s="263"/>
      <c r="F315" s="263"/>
      <c r="G315" s="263"/>
      <c r="H315" s="263"/>
    </row>
    <row r="316" spans="1:8" ht="15">
      <c r="A316" s="248"/>
      <c r="B316" s="248"/>
      <c r="C316" s="248"/>
      <c r="D316" s="263"/>
      <c r="E316" s="263"/>
      <c r="F316" s="263"/>
      <c r="G316" s="263"/>
      <c r="H316" s="263"/>
    </row>
    <row r="317" spans="1:8" ht="15">
      <c r="A317" s="248"/>
      <c r="B317" s="248"/>
      <c r="C317" s="248"/>
      <c r="D317" s="263"/>
      <c r="E317" s="263"/>
      <c r="F317" s="263"/>
      <c r="G317" s="263"/>
      <c r="H317" s="263"/>
    </row>
    <row r="318" spans="1:8" ht="15">
      <c r="A318" s="248"/>
      <c r="B318" s="248"/>
      <c r="C318" s="248"/>
      <c r="D318" s="263"/>
      <c r="E318" s="263"/>
      <c r="F318" s="263"/>
      <c r="G318" s="263"/>
      <c r="H318" s="263"/>
    </row>
    <row r="319" spans="1:8" ht="15">
      <c r="A319" s="248"/>
      <c r="B319" s="248"/>
      <c r="C319" s="248"/>
      <c r="D319" s="263"/>
      <c r="E319" s="263"/>
      <c r="F319" s="263"/>
      <c r="G319" s="263"/>
      <c r="H319" s="263"/>
    </row>
    <row r="320" spans="1:8" ht="15">
      <c r="A320" s="248"/>
      <c r="B320" s="248"/>
      <c r="C320" s="248"/>
      <c r="D320" s="263"/>
      <c r="E320" s="263"/>
      <c r="F320" s="263"/>
      <c r="G320" s="263"/>
      <c r="H320" s="263"/>
    </row>
    <row r="321" spans="1:8" ht="15">
      <c r="A321" s="248"/>
      <c r="B321" s="248"/>
      <c r="C321" s="248"/>
      <c r="D321" s="263"/>
      <c r="E321" s="263"/>
      <c r="F321" s="263"/>
      <c r="G321" s="263"/>
      <c r="H321" s="263"/>
    </row>
    <row r="322" spans="1:8" ht="15">
      <c r="A322" s="248"/>
      <c r="B322" s="248"/>
      <c r="C322" s="248"/>
      <c r="D322" s="263"/>
      <c r="E322" s="263"/>
      <c r="F322" s="263"/>
      <c r="G322" s="263"/>
      <c r="H322" s="263"/>
    </row>
    <row r="323" spans="1:8" ht="15">
      <c r="A323" s="248"/>
      <c r="B323" s="248"/>
      <c r="C323" s="248"/>
      <c r="D323" s="263"/>
      <c r="E323" s="263"/>
      <c r="F323" s="263"/>
      <c r="G323" s="263"/>
      <c r="H323" s="263"/>
    </row>
    <row r="324" spans="1:8" ht="15">
      <c r="A324" s="248"/>
      <c r="B324" s="248"/>
      <c r="C324" s="248"/>
      <c r="D324" s="263"/>
      <c r="E324" s="263"/>
      <c r="F324" s="263"/>
      <c r="G324" s="263"/>
      <c r="H324" s="263"/>
    </row>
    <row r="325" spans="1:8" ht="15">
      <c r="A325" s="248"/>
      <c r="B325" s="248"/>
      <c r="C325" s="248"/>
      <c r="D325" s="263"/>
      <c r="E325" s="263"/>
      <c r="F325" s="263"/>
      <c r="G325" s="263"/>
      <c r="H325" s="263"/>
    </row>
    <row r="326" spans="1:8" ht="15">
      <c r="A326" s="248"/>
      <c r="B326" s="248"/>
      <c r="C326" s="248"/>
      <c r="D326" s="263"/>
      <c r="E326" s="263"/>
      <c r="F326" s="263"/>
      <c r="G326" s="263"/>
      <c r="H326" s="263"/>
    </row>
    <row r="327" spans="1:8" ht="15">
      <c r="A327" s="248"/>
      <c r="B327" s="248"/>
      <c r="C327" s="248"/>
      <c r="D327" s="263"/>
      <c r="E327" s="263"/>
      <c r="F327" s="263"/>
      <c r="G327" s="263"/>
      <c r="H327" s="263"/>
    </row>
    <row r="328" spans="1:8" ht="15">
      <c r="A328" s="248"/>
      <c r="B328" s="248"/>
      <c r="C328" s="248"/>
      <c r="D328" s="263"/>
      <c r="E328" s="263"/>
      <c r="F328" s="263"/>
      <c r="G328" s="263"/>
      <c r="H328" s="263"/>
    </row>
    <row r="329" spans="1:8" ht="15">
      <c r="A329" s="248"/>
      <c r="B329" s="248"/>
      <c r="C329" s="248"/>
      <c r="D329" s="263"/>
      <c r="E329" s="263"/>
      <c r="F329" s="263"/>
      <c r="G329" s="263"/>
      <c r="H329" s="263"/>
    </row>
    <row r="330" spans="1:8" ht="15">
      <c r="A330" s="248"/>
      <c r="B330" s="248"/>
      <c r="C330" s="248"/>
      <c r="D330" s="263"/>
      <c r="E330" s="263"/>
      <c r="F330" s="263"/>
      <c r="G330" s="263"/>
      <c r="H330" s="263"/>
    </row>
    <row r="331" spans="1:8" ht="15">
      <c r="A331" s="248"/>
      <c r="B331" s="248"/>
      <c r="C331" s="248"/>
      <c r="D331" s="263"/>
      <c r="E331" s="263"/>
      <c r="F331" s="263"/>
      <c r="G331" s="263"/>
      <c r="H331" s="263"/>
    </row>
    <row r="332" spans="1:8" ht="15">
      <c r="A332" s="248"/>
      <c r="B332" s="248"/>
      <c r="C332" s="248"/>
      <c r="D332" s="263"/>
      <c r="E332" s="263"/>
      <c r="F332" s="263"/>
      <c r="G332" s="263"/>
      <c r="H332" s="263"/>
    </row>
    <row r="333" spans="1:8" ht="15">
      <c r="A333" s="248"/>
      <c r="B333" s="248"/>
      <c r="C333" s="248"/>
      <c r="D333" s="263"/>
      <c r="E333" s="263"/>
      <c r="F333" s="263"/>
      <c r="G333" s="263"/>
      <c r="H333" s="263"/>
    </row>
    <row r="334" spans="1:8" ht="15">
      <c r="A334" s="248"/>
      <c r="B334" s="248"/>
      <c r="C334" s="248"/>
      <c r="D334" s="263"/>
      <c r="E334" s="263"/>
      <c r="F334" s="263"/>
      <c r="G334" s="263"/>
      <c r="H334" s="263"/>
    </row>
    <row r="335" spans="1:8" ht="15">
      <c r="A335" s="248"/>
      <c r="B335" s="248"/>
      <c r="C335" s="248"/>
      <c r="D335" s="263"/>
      <c r="E335" s="263"/>
      <c r="F335" s="263"/>
      <c r="G335" s="263"/>
      <c r="H335" s="263"/>
    </row>
    <row r="336" spans="1:8" ht="15">
      <c r="A336" s="248"/>
      <c r="B336" s="248"/>
      <c r="C336" s="248"/>
      <c r="D336" s="263"/>
      <c r="E336" s="263"/>
      <c r="F336" s="263"/>
      <c r="G336" s="263"/>
      <c r="H336" s="263"/>
    </row>
    <row r="337" spans="1:8" ht="15">
      <c r="A337" s="248"/>
      <c r="B337" s="248"/>
      <c r="C337" s="248"/>
      <c r="D337" s="263"/>
      <c r="E337" s="263"/>
      <c r="F337" s="263"/>
      <c r="G337" s="263"/>
      <c r="H337" s="263"/>
    </row>
    <row r="338" spans="1:8" ht="15">
      <c r="A338" s="248"/>
      <c r="B338" s="248"/>
      <c r="C338" s="248"/>
      <c r="D338" s="263"/>
      <c r="E338" s="263"/>
      <c r="F338" s="263"/>
      <c r="G338" s="263"/>
      <c r="H338" s="263"/>
    </row>
    <row r="339" spans="1:8" ht="15">
      <c r="A339" s="248"/>
      <c r="B339" s="248"/>
      <c r="C339" s="248"/>
      <c r="D339" s="263"/>
      <c r="E339" s="263"/>
      <c r="F339" s="263"/>
      <c r="G339" s="263"/>
      <c r="H339" s="263"/>
    </row>
    <row r="340" spans="1:8" ht="15">
      <c r="A340" s="248"/>
      <c r="B340" s="248"/>
      <c r="C340" s="248"/>
      <c r="D340" s="263"/>
      <c r="E340" s="263"/>
      <c r="F340" s="263"/>
      <c r="G340" s="263"/>
      <c r="H340" s="263"/>
    </row>
    <row r="341" spans="1:8" ht="15">
      <c r="A341" s="248"/>
      <c r="B341" s="248"/>
      <c r="C341" s="248"/>
      <c r="D341" s="263"/>
      <c r="E341" s="263"/>
      <c r="F341" s="263"/>
      <c r="G341" s="263"/>
      <c r="H341" s="263"/>
    </row>
    <row r="342" spans="1:8" ht="15">
      <c r="A342" s="248"/>
      <c r="B342" s="248"/>
      <c r="C342" s="248"/>
      <c r="D342" s="263"/>
      <c r="E342" s="263"/>
      <c r="F342" s="263"/>
      <c r="G342" s="263"/>
      <c r="H342" s="263"/>
    </row>
    <row r="343" spans="1:8" ht="15">
      <c r="A343" s="248"/>
      <c r="B343" s="248"/>
      <c r="C343" s="248"/>
      <c r="D343" s="263"/>
      <c r="E343" s="263"/>
      <c r="F343" s="263"/>
      <c r="G343" s="263"/>
      <c r="H343" s="263"/>
    </row>
    <row r="344" spans="1:8" ht="15">
      <c r="A344" s="248"/>
      <c r="B344" s="248"/>
      <c r="C344" s="248"/>
      <c r="D344" s="263"/>
      <c r="E344" s="263"/>
      <c r="F344" s="263"/>
      <c r="G344" s="263"/>
      <c r="H344" s="263"/>
    </row>
    <row r="345" spans="1:8" ht="15">
      <c r="A345" s="248"/>
      <c r="B345" s="248"/>
      <c r="C345" s="248"/>
      <c r="D345" s="263"/>
      <c r="E345" s="263"/>
      <c r="F345" s="263"/>
      <c r="G345" s="263"/>
      <c r="H345" s="263"/>
    </row>
    <row r="346" spans="1:8" ht="15">
      <c r="A346" s="248"/>
      <c r="B346" s="248"/>
      <c r="C346" s="248"/>
      <c r="D346" s="263"/>
      <c r="E346" s="263"/>
      <c r="F346" s="263"/>
      <c r="G346" s="263"/>
      <c r="H346" s="263"/>
    </row>
    <row r="347" spans="1:8" ht="15">
      <c r="A347" s="248"/>
      <c r="B347" s="248"/>
      <c r="C347" s="248"/>
      <c r="D347" s="263"/>
      <c r="E347" s="263"/>
      <c r="F347" s="263"/>
      <c r="G347" s="263"/>
      <c r="H347" s="263"/>
    </row>
    <row r="348" spans="1:8" ht="15">
      <c r="A348" s="248"/>
      <c r="B348" s="248"/>
      <c r="C348" s="248"/>
      <c r="D348" s="263"/>
      <c r="E348" s="263"/>
      <c r="F348" s="263"/>
      <c r="G348" s="263"/>
      <c r="H348" s="263"/>
    </row>
    <row r="349" spans="1:8" ht="15">
      <c r="A349" s="248"/>
      <c r="B349" s="248"/>
      <c r="C349" s="248"/>
      <c r="D349" s="263"/>
      <c r="E349" s="263"/>
      <c r="F349" s="263"/>
      <c r="G349" s="263"/>
      <c r="H349" s="263"/>
    </row>
    <row r="350" spans="1:8" ht="15">
      <c r="A350" s="248"/>
      <c r="B350" s="248"/>
      <c r="C350" s="248"/>
      <c r="D350" s="263"/>
      <c r="E350" s="263"/>
      <c r="F350" s="263"/>
      <c r="G350" s="263"/>
      <c r="H350" s="263"/>
    </row>
    <row r="351" spans="1:8" ht="15">
      <c r="A351" s="248"/>
      <c r="B351" s="248"/>
      <c r="C351" s="248"/>
      <c r="D351" s="263"/>
      <c r="E351" s="263"/>
      <c r="F351" s="263"/>
      <c r="G351" s="263"/>
      <c r="H351" s="263"/>
    </row>
    <row r="352" spans="1:8" ht="15">
      <c r="A352" s="248"/>
      <c r="B352" s="248"/>
      <c r="C352" s="248"/>
      <c r="D352" s="263"/>
      <c r="E352" s="263"/>
      <c r="F352" s="263"/>
      <c r="G352" s="263"/>
      <c r="H352" s="263"/>
    </row>
    <row r="353" spans="1:8" ht="15">
      <c r="A353" s="248"/>
      <c r="B353" s="248"/>
      <c r="C353" s="248"/>
      <c r="D353" s="263"/>
      <c r="E353" s="263"/>
      <c r="F353" s="263"/>
      <c r="G353" s="263"/>
      <c r="H353" s="263"/>
    </row>
    <row r="354" spans="1:8" ht="15">
      <c r="A354" s="248"/>
      <c r="B354" s="248"/>
      <c r="C354" s="248"/>
      <c r="D354" s="263"/>
      <c r="E354" s="263"/>
      <c r="F354" s="263"/>
      <c r="G354" s="263"/>
      <c r="H354" s="263"/>
    </row>
    <row r="355" spans="1:8" ht="15">
      <c r="A355" s="248"/>
      <c r="B355" s="248"/>
      <c r="C355" s="248"/>
      <c r="D355" s="263"/>
      <c r="E355" s="263"/>
      <c r="F355" s="263"/>
      <c r="G355" s="263"/>
      <c r="H355" s="263"/>
    </row>
    <row r="356" spans="1:8" ht="15">
      <c r="A356" s="248"/>
      <c r="B356" s="248"/>
      <c r="C356" s="248"/>
      <c r="D356" s="263"/>
      <c r="E356" s="263"/>
      <c r="F356" s="263"/>
      <c r="G356" s="263"/>
      <c r="H356" s="263"/>
    </row>
    <row r="357" spans="1:8" ht="15">
      <c r="A357" s="248"/>
      <c r="B357" s="248"/>
      <c r="C357" s="248"/>
      <c r="D357" s="263"/>
      <c r="E357" s="263"/>
      <c r="F357" s="263"/>
      <c r="G357" s="263"/>
      <c r="H357" s="263"/>
    </row>
    <row r="358" spans="1:8" ht="15">
      <c r="A358" s="248"/>
      <c r="B358" s="248"/>
      <c r="C358" s="248"/>
      <c r="D358" s="263"/>
      <c r="E358" s="263"/>
      <c r="F358" s="263"/>
      <c r="G358" s="263"/>
      <c r="H358" s="263"/>
    </row>
    <row r="359" spans="1:8" ht="15">
      <c r="A359" s="248"/>
      <c r="B359" s="248"/>
      <c r="C359" s="248"/>
      <c r="D359" s="263"/>
      <c r="E359" s="263"/>
      <c r="F359" s="263"/>
      <c r="G359" s="263"/>
      <c r="H359" s="263"/>
    </row>
    <row r="360" spans="1:8" ht="15">
      <c r="A360" s="248"/>
      <c r="B360" s="248"/>
      <c r="C360" s="248"/>
      <c r="D360" s="263"/>
      <c r="E360" s="263"/>
      <c r="F360" s="263"/>
      <c r="G360" s="263"/>
      <c r="H360" s="263"/>
    </row>
    <row r="361" spans="1:8" ht="15">
      <c r="A361" s="248"/>
      <c r="B361" s="248"/>
      <c r="C361" s="248"/>
      <c r="D361" s="263"/>
      <c r="E361" s="263"/>
      <c r="F361" s="263"/>
      <c r="G361" s="263"/>
      <c r="H361" s="263"/>
    </row>
    <row r="362" spans="1:8" ht="15">
      <c r="A362" s="248"/>
      <c r="B362" s="248"/>
      <c r="C362" s="248"/>
      <c r="D362" s="263"/>
      <c r="E362" s="263"/>
      <c r="F362" s="263"/>
      <c r="G362" s="263"/>
      <c r="H362" s="263"/>
    </row>
    <row r="363" spans="1:8" ht="15">
      <c r="A363" s="248"/>
      <c r="B363" s="248"/>
      <c r="C363" s="248"/>
      <c r="D363" s="263"/>
      <c r="E363" s="263"/>
      <c r="F363" s="263"/>
      <c r="G363" s="263"/>
      <c r="H363" s="263"/>
    </row>
    <row r="364" spans="1:8" ht="15">
      <c r="A364" s="248"/>
      <c r="B364" s="248"/>
      <c r="C364" s="248"/>
      <c r="D364" s="263"/>
      <c r="E364" s="263"/>
      <c r="F364" s="263"/>
      <c r="G364" s="263"/>
      <c r="H364" s="263"/>
    </row>
    <row r="365" spans="1:8" ht="15">
      <c r="A365" s="248"/>
      <c r="B365" s="248"/>
      <c r="C365" s="248"/>
      <c r="D365" s="263"/>
      <c r="E365" s="263"/>
      <c r="F365" s="263"/>
      <c r="G365" s="263"/>
      <c r="H365" s="263"/>
    </row>
    <row r="366" spans="1:8" ht="15">
      <c r="A366" s="248"/>
      <c r="B366" s="248"/>
      <c r="C366" s="248"/>
      <c r="D366" s="263"/>
      <c r="E366" s="263"/>
      <c r="F366" s="263"/>
      <c r="G366" s="263"/>
      <c r="H366" s="263"/>
    </row>
    <row r="367" spans="1:8" ht="15">
      <c r="A367" s="248"/>
      <c r="B367" s="248"/>
      <c r="C367" s="248"/>
      <c r="D367" s="263"/>
      <c r="E367" s="263"/>
      <c r="F367" s="263"/>
      <c r="G367" s="263"/>
      <c r="H367" s="263"/>
    </row>
    <row r="368" spans="1:8" ht="15">
      <c r="A368" s="248"/>
      <c r="B368" s="248"/>
      <c r="C368" s="248"/>
      <c r="D368" s="263"/>
      <c r="E368" s="263"/>
      <c r="F368" s="263"/>
      <c r="G368" s="263"/>
      <c r="H368" s="263"/>
    </row>
    <row r="369" spans="1:8" ht="15">
      <c r="A369" s="248"/>
      <c r="B369" s="248"/>
      <c r="C369" s="248"/>
      <c r="D369" s="263"/>
      <c r="E369" s="263"/>
      <c r="F369" s="263"/>
      <c r="G369" s="263"/>
      <c r="H369" s="263"/>
    </row>
    <row r="370" spans="1:8" ht="15">
      <c r="A370" s="248"/>
      <c r="B370" s="248"/>
      <c r="C370" s="248"/>
      <c r="D370" s="263"/>
      <c r="E370" s="263"/>
      <c r="F370" s="263"/>
      <c r="G370" s="263"/>
      <c r="H370" s="263"/>
    </row>
    <row r="371" spans="1:8" ht="15">
      <c r="A371" s="248"/>
      <c r="B371" s="248"/>
      <c r="C371" s="248"/>
      <c r="D371" s="263"/>
      <c r="E371" s="263"/>
      <c r="F371" s="263"/>
      <c r="G371" s="263"/>
      <c r="H371" s="263"/>
    </row>
    <row r="372" spans="1:8" ht="15">
      <c r="A372" s="248"/>
      <c r="B372" s="248"/>
      <c r="C372" s="248"/>
      <c r="D372" s="263"/>
      <c r="E372" s="263"/>
      <c r="F372" s="263"/>
      <c r="G372" s="263"/>
      <c r="H372" s="263"/>
    </row>
    <row r="373" spans="1:8" ht="15">
      <c r="A373" s="248"/>
      <c r="B373" s="248"/>
      <c r="C373" s="248"/>
      <c r="D373" s="263"/>
      <c r="E373" s="263"/>
      <c r="F373" s="263"/>
      <c r="G373" s="263"/>
      <c r="H373" s="263"/>
    </row>
    <row r="374" spans="1:8" ht="15">
      <c r="A374" s="248"/>
      <c r="B374" s="248"/>
      <c r="C374" s="248"/>
      <c r="D374" s="263"/>
      <c r="E374" s="263"/>
      <c r="F374" s="263"/>
      <c r="G374" s="263"/>
      <c r="H374" s="263"/>
    </row>
    <row r="375" spans="1:8" ht="15">
      <c r="A375" s="248"/>
      <c r="B375" s="248"/>
      <c r="C375" s="248"/>
      <c r="D375" s="263"/>
      <c r="E375" s="263"/>
      <c r="F375" s="263"/>
      <c r="G375" s="263"/>
      <c r="H375" s="263"/>
    </row>
    <row r="376" spans="1:8" ht="15">
      <c r="A376" s="248"/>
      <c r="B376" s="248"/>
      <c r="C376" s="248"/>
      <c r="D376" s="263"/>
      <c r="E376" s="263"/>
      <c r="F376" s="263"/>
      <c r="G376" s="263"/>
      <c r="H376" s="263"/>
    </row>
    <row r="377" spans="1:8" ht="15">
      <c r="A377" s="248"/>
      <c r="B377" s="248"/>
      <c r="C377" s="248"/>
      <c r="D377" s="263"/>
      <c r="E377" s="263"/>
      <c r="F377" s="263"/>
      <c r="G377" s="263"/>
      <c r="H377" s="263"/>
    </row>
    <row r="378" spans="1:8" ht="15">
      <c r="A378" s="248"/>
      <c r="B378" s="248"/>
      <c r="C378" s="248"/>
      <c r="D378" s="263"/>
      <c r="E378" s="263"/>
      <c r="F378" s="263"/>
      <c r="G378" s="263"/>
      <c r="H378" s="263"/>
    </row>
    <row r="379" spans="1:8" ht="15">
      <c r="A379" s="248"/>
      <c r="B379" s="248"/>
      <c r="C379" s="248"/>
      <c r="D379" s="263"/>
      <c r="E379" s="263"/>
      <c r="F379" s="263"/>
      <c r="G379" s="263"/>
      <c r="H379" s="263"/>
    </row>
    <row r="380" spans="1:8" ht="15">
      <c r="A380" s="248"/>
      <c r="B380" s="248"/>
      <c r="C380" s="248"/>
      <c r="D380" s="263"/>
      <c r="E380" s="263"/>
      <c r="F380" s="263"/>
      <c r="G380" s="263"/>
      <c r="H380" s="263"/>
    </row>
    <row r="381" spans="1:8" ht="15">
      <c r="A381" s="248"/>
      <c r="B381" s="248"/>
      <c r="C381" s="248"/>
      <c r="D381" s="263"/>
      <c r="E381" s="263"/>
      <c r="F381" s="263"/>
      <c r="G381" s="263"/>
      <c r="H381" s="263"/>
    </row>
    <row r="382" spans="1:8" ht="15">
      <c r="A382" s="248"/>
      <c r="B382" s="248"/>
      <c r="C382" s="248"/>
      <c r="D382" s="263"/>
      <c r="E382" s="263"/>
      <c r="F382" s="263"/>
      <c r="G382" s="263"/>
      <c r="H382" s="263"/>
    </row>
    <row r="383" spans="1:8" ht="15">
      <c r="A383" s="248"/>
      <c r="B383" s="248"/>
      <c r="C383" s="248"/>
      <c r="D383" s="263"/>
      <c r="E383" s="263"/>
      <c r="F383" s="263"/>
      <c r="G383" s="263"/>
      <c r="H383" s="263"/>
    </row>
    <row r="384" spans="1:8" ht="15">
      <c r="A384" s="248"/>
      <c r="B384" s="248"/>
      <c r="C384" s="248"/>
      <c r="D384" s="263"/>
      <c r="E384" s="263"/>
      <c r="F384" s="263"/>
      <c r="G384" s="263"/>
      <c r="H384" s="263"/>
    </row>
    <row r="385" spans="1:8" ht="15">
      <c r="A385" s="248"/>
      <c r="B385" s="248"/>
      <c r="C385" s="248"/>
      <c r="D385" s="263"/>
      <c r="E385" s="263"/>
      <c r="F385" s="263"/>
      <c r="G385" s="263"/>
      <c r="H385" s="263"/>
    </row>
    <row r="386" spans="1:8" ht="15">
      <c r="A386" s="248"/>
      <c r="B386" s="248"/>
      <c r="C386" s="248"/>
      <c r="D386" s="263"/>
      <c r="E386" s="263"/>
      <c r="F386" s="263"/>
      <c r="G386" s="263"/>
      <c r="H386" s="263"/>
    </row>
    <row r="387" spans="1:8" ht="15">
      <c r="A387" s="248"/>
      <c r="B387" s="248"/>
      <c r="C387" s="248"/>
      <c r="D387" s="263"/>
      <c r="E387" s="263"/>
      <c r="F387" s="263"/>
      <c r="G387" s="263"/>
      <c r="H387" s="263"/>
    </row>
    <row r="388" spans="1:8" ht="15">
      <c r="A388" s="248"/>
      <c r="B388" s="248"/>
      <c r="C388" s="248"/>
      <c r="D388" s="263"/>
      <c r="E388" s="263"/>
      <c r="F388" s="263"/>
      <c r="G388" s="263"/>
      <c r="H388" s="263"/>
    </row>
    <row r="389" spans="1:8" ht="15">
      <c r="A389" s="248"/>
      <c r="B389" s="248"/>
      <c r="C389" s="248"/>
      <c r="D389" s="263"/>
      <c r="E389" s="263"/>
      <c r="F389" s="263"/>
      <c r="G389" s="263"/>
      <c r="H389" s="263"/>
    </row>
    <row r="390" spans="1:8" ht="15">
      <c r="A390" s="248"/>
      <c r="B390" s="248"/>
      <c r="C390" s="248"/>
      <c r="D390" s="263"/>
      <c r="E390" s="263"/>
      <c r="F390" s="263"/>
      <c r="G390" s="263"/>
      <c r="H390" s="263"/>
    </row>
    <row r="391" spans="1:8" ht="15">
      <c r="A391" s="248"/>
      <c r="B391" s="248"/>
      <c r="C391" s="248"/>
      <c r="D391" s="263"/>
      <c r="E391" s="263"/>
      <c r="F391" s="263"/>
      <c r="G391" s="263"/>
      <c r="H391" s="263"/>
    </row>
    <row r="392" spans="1:8" ht="15">
      <c r="A392" s="248"/>
      <c r="B392" s="248"/>
      <c r="C392" s="248"/>
      <c r="D392" s="263"/>
      <c r="E392" s="263"/>
      <c r="F392" s="263"/>
      <c r="G392" s="263"/>
      <c r="H392" s="263"/>
    </row>
    <row r="393" spans="1:8" ht="15">
      <c r="A393" s="248"/>
      <c r="B393" s="248"/>
      <c r="C393" s="248"/>
      <c r="D393" s="263"/>
      <c r="E393" s="263"/>
      <c r="F393" s="263"/>
      <c r="G393" s="263"/>
      <c r="H393" s="263"/>
    </row>
    <row r="394" spans="1:8" ht="15">
      <c r="A394" s="248"/>
      <c r="B394" s="248"/>
      <c r="C394" s="248"/>
      <c r="D394" s="263"/>
      <c r="E394" s="263"/>
      <c r="F394" s="263"/>
      <c r="G394" s="263"/>
      <c r="H394" s="263"/>
    </row>
    <row r="395" spans="1:8" ht="15">
      <c r="A395" s="248"/>
      <c r="B395" s="248"/>
      <c r="C395" s="248"/>
      <c r="D395" s="263"/>
      <c r="E395" s="263"/>
      <c r="F395" s="263"/>
      <c r="G395" s="263"/>
      <c r="H395" s="263"/>
    </row>
    <row r="396" spans="1:8" ht="15">
      <c r="A396" s="248"/>
      <c r="B396" s="248"/>
      <c r="C396" s="248"/>
      <c r="D396" s="263"/>
      <c r="E396" s="263"/>
      <c r="F396" s="263"/>
      <c r="G396" s="263"/>
      <c r="H396" s="263"/>
    </row>
    <row r="397" spans="1:8" ht="15">
      <c r="A397" s="248"/>
      <c r="B397" s="248"/>
      <c r="C397" s="248"/>
      <c r="D397" s="263"/>
      <c r="E397" s="263"/>
      <c r="F397" s="263"/>
      <c r="G397" s="263"/>
      <c r="H397" s="263"/>
    </row>
    <row r="398" spans="1:8" ht="15">
      <c r="A398" s="248"/>
      <c r="B398" s="248"/>
      <c r="C398" s="248"/>
      <c r="D398" s="263"/>
      <c r="E398" s="263"/>
      <c r="F398" s="263"/>
      <c r="G398" s="263"/>
      <c r="H398" s="263"/>
    </row>
    <row r="399" spans="1:8" ht="15">
      <c r="A399" s="248"/>
      <c r="B399" s="248"/>
      <c r="C399" s="248"/>
      <c r="D399" s="263"/>
      <c r="E399" s="263"/>
      <c r="F399" s="263"/>
      <c r="G399" s="263"/>
      <c r="H399" s="263"/>
    </row>
    <row r="400" spans="1:8" ht="15">
      <c r="A400" s="248"/>
      <c r="B400" s="248"/>
      <c r="C400" s="248"/>
      <c r="D400" s="263"/>
      <c r="E400" s="263"/>
      <c r="F400" s="263"/>
      <c r="G400" s="263"/>
      <c r="H400" s="263"/>
    </row>
    <row r="401" spans="1:8" ht="15">
      <c r="A401" s="248"/>
      <c r="B401" s="248"/>
      <c r="C401" s="248"/>
      <c r="D401" s="263"/>
      <c r="E401" s="263"/>
      <c r="F401" s="263"/>
      <c r="G401" s="263"/>
      <c r="H401" s="263"/>
    </row>
    <row r="402" spans="1:8" ht="15">
      <c r="A402" s="248"/>
      <c r="B402" s="248"/>
      <c r="C402" s="248"/>
      <c r="D402" s="263"/>
      <c r="E402" s="263"/>
      <c r="F402" s="263"/>
      <c r="G402" s="263"/>
      <c r="H402" s="263"/>
    </row>
    <row r="403" spans="1:8" ht="15">
      <c r="A403" s="248"/>
      <c r="B403" s="248"/>
      <c r="C403" s="248"/>
      <c r="D403" s="263"/>
      <c r="E403" s="263"/>
      <c r="F403" s="263"/>
      <c r="G403" s="263"/>
      <c r="H403" s="263"/>
    </row>
    <row r="404" spans="1:8" ht="15">
      <c r="A404" s="248"/>
      <c r="B404" s="248"/>
      <c r="C404" s="248"/>
      <c r="D404" s="263"/>
      <c r="E404" s="263"/>
      <c r="F404" s="263"/>
      <c r="G404" s="263"/>
      <c r="H404" s="263"/>
    </row>
    <row r="405" spans="1:8" ht="15">
      <c r="A405" s="248"/>
      <c r="B405" s="248"/>
      <c r="C405" s="248"/>
      <c r="D405" s="263"/>
      <c r="E405" s="263"/>
      <c r="F405" s="263"/>
      <c r="G405" s="263"/>
      <c r="H405" s="263"/>
    </row>
    <row r="406" spans="1:8" ht="15">
      <c r="A406" s="248"/>
      <c r="B406" s="248"/>
      <c r="C406" s="248"/>
      <c r="D406" s="263"/>
      <c r="E406" s="263"/>
      <c r="F406" s="263"/>
      <c r="G406" s="263"/>
      <c r="H406" s="263"/>
    </row>
    <row r="407" spans="1:8" ht="15">
      <c r="A407" s="248"/>
      <c r="B407" s="248"/>
      <c r="C407" s="248"/>
      <c r="D407" s="263"/>
      <c r="E407" s="263"/>
      <c r="F407" s="263"/>
      <c r="G407" s="263"/>
      <c r="H407" s="263"/>
    </row>
    <row r="408" spans="1:8" ht="15">
      <c r="A408" s="248"/>
      <c r="B408" s="248"/>
      <c r="C408" s="248"/>
      <c r="D408" s="263"/>
      <c r="E408" s="263"/>
      <c r="F408" s="263"/>
      <c r="G408" s="263"/>
      <c r="H408" s="263"/>
    </row>
    <row r="409" spans="1:8" ht="15">
      <c r="A409" s="248"/>
      <c r="B409" s="248"/>
      <c r="C409" s="248"/>
      <c r="D409" s="263"/>
      <c r="E409" s="263"/>
      <c r="F409" s="263"/>
      <c r="G409" s="263"/>
      <c r="H409" s="263"/>
    </row>
    <row r="410" spans="1:8" ht="15">
      <c r="A410" s="248"/>
      <c r="B410" s="248"/>
      <c r="C410" s="248"/>
      <c r="D410" s="263"/>
      <c r="E410" s="263"/>
      <c r="F410" s="263"/>
      <c r="G410" s="263"/>
      <c r="H410" s="263"/>
    </row>
    <row r="411" spans="1:8" ht="15">
      <c r="A411" s="248"/>
      <c r="B411" s="248"/>
      <c r="C411" s="248"/>
      <c r="D411" s="263"/>
      <c r="E411" s="263"/>
      <c r="F411" s="263"/>
      <c r="G411" s="263"/>
      <c r="H411" s="263"/>
    </row>
    <row r="412" spans="1:8" ht="15">
      <c r="A412" s="248"/>
      <c r="B412" s="248"/>
      <c r="C412" s="248"/>
      <c r="D412" s="263"/>
      <c r="E412" s="263"/>
      <c r="F412" s="263"/>
      <c r="G412" s="263"/>
      <c r="H412" s="263"/>
    </row>
    <row r="413" spans="1:8" ht="15">
      <c r="A413" s="248"/>
      <c r="B413" s="248"/>
      <c r="C413" s="248"/>
      <c r="D413" s="263"/>
      <c r="E413" s="263"/>
      <c r="F413" s="263"/>
      <c r="G413" s="263"/>
      <c r="H413" s="263"/>
    </row>
    <row r="414" spans="1:8" ht="15">
      <c r="A414" s="248"/>
      <c r="B414" s="248"/>
      <c r="C414" s="248"/>
      <c r="D414" s="263"/>
      <c r="E414" s="263"/>
      <c r="F414" s="263"/>
      <c r="G414" s="263"/>
      <c r="H414" s="263"/>
    </row>
    <row r="415" spans="1:8" ht="15">
      <c r="A415" s="248"/>
      <c r="B415" s="248"/>
      <c r="C415" s="248"/>
      <c r="D415" s="263"/>
      <c r="E415" s="263"/>
      <c r="F415" s="263"/>
      <c r="G415" s="263"/>
      <c r="H415" s="263"/>
    </row>
    <row r="416" spans="1:8" ht="15">
      <c r="A416" s="248"/>
      <c r="B416" s="248"/>
      <c r="C416" s="248"/>
      <c r="D416" s="263"/>
      <c r="E416" s="263"/>
      <c r="F416" s="263"/>
      <c r="G416" s="263"/>
      <c r="H416" s="263"/>
    </row>
    <row r="417" spans="1:8" ht="15">
      <c r="A417" s="248"/>
      <c r="B417" s="248"/>
      <c r="C417" s="248"/>
      <c r="D417" s="263"/>
      <c r="E417" s="263"/>
      <c r="F417" s="263"/>
      <c r="G417" s="263"/>
      <c r="H417" s="263"/>
    </row>
    <row r="418" spans="1:8" ht="15">
      <c r="A418" s="248"/>
      <c r="B418" s="248"/>
      <c r="C418" s="248"/>
      <c r="D418" s="263"/>
      <c r="E418" s="263"/>
      <c r="F418" s="263"/>
      <c r="G418" s="263"/>
      <c r="H418" s="263"/>
    </row>
    <row r="419" spans="1:8" ht="15">
      <c r="A419" s="248"/>
      <c r="B419" s="248"/>
      <c r="C419" s="248"/>
      <c r="D419" s="263"/>
      <c r="E419" s="263"/>
      <c r="F419" s="263"/>
      <c r="G419" s="263"/>
      <c r="H419" s="263"/>
    </row>
    <row r="420" spans="1:8" ht="15">
      <c r="A420" s="248"/>
      <c r="B420" s="248"/>
      <c r="C420" s="248"/>
      <c r="D420" s="263"/>
      <c r="E420" s="263"/>
      <c r="F420" s="263"/>
      <c r="G420" s="263"/>
      <c r="H420" s="263"/>
    </row>
    <row r="421" spans="1:8" ht="15">
      <c r="A421" s="248"/>
      <c r="B421" s="248"/>
      <c r="C421" s="248"/>
      <c r="D421" s="263"/>
      <c r="E421" s="263"/>
      <c r="F421" s="263"/>
      <c r="G421" s="263"/>
      <c r="H421" s="263"/>
    </row>
    <row r="422" spans="1:8" ht="15">
      <c r="A422" s="248"/>
      <c r="B422" s="248"/>
      <c r="C422" s="248"/>
      <c r="D422" s="263"/>
      <c r="E422" s="263"/>
      <c r="F422" s="263"/>
      <c r="G422" s="263"/>
      <c r="H422" s="263"/>
    </row>
    <row r="423" spans="1:8" ht="15">
      <c r="A423" s="248"/>
      <c r="B423" s="248"/>
      <c r="C423" s="248"/>
      <c r="D423" s="263"/>
      <c r="E423" s="263"/>
      <c r="F423" s="263"/>
      <c r="G423" s="263"/>
      <c r="H423" s="263"/>
    </row>
    <row r="424" spans="1:8" ht="15">
      <c r="A424" s="248"/>
      <c r="B424" s="248"/>
      <c r="C424" s="248"/>
      <c r="D424" s="263"/>
      <c r="E424" s="263"/>
      <c r="F424" s="263"/>
      <c r="G424" s="263"/>
      <c r="H424" s="263"/>
    </row>
    <row r="425" spans="1:8" ht="15">
      <c r="A425" s="248"/>
      <c r="B425" s="248"/>
      <c r="C425" s="248"/>
      <c r="D425" s="263"/>
      <c r="E425" s="263"/>
      <c r="F425" s="263"/>
      <c r="G425" s="263"/>
      <c r="H425" s="263"/>
    </row>
    <row r="426" spans="1:8" ht="15">
      <c r="A426" s="248"/>
      <c r="B426" s="248"/>
      <c r="C426" s="248"/>
      <c r="D426" s="263"/>
      <c r="E426" s="263"/>
      <c r="F426" s="263"/>
      <c r="G426" s="263"/>
      <c r="H426" s="263"/>
    </row>
    <row r="427" spans="1:8" ht="15">
      <c r="A427" s="248"/>
      <c r="B427" s="248"/>
      <c r="C427" s="248"/>
      <c r="D427" s="263"/>
      <c r="E427" s="263"/>
      <c r="F427" s="263"/>
      <c r="G427" s="263"/>
      <c r="H427" s="263"/>
    </row>
    <row r="428" spans="1:8" ht="15">
      <c r="A428" s="248"/>
      <c r="B428" s="248"/>
      <c r="C428" s="248"/>
      <c r="D428" s="263"/>
      <c r="E428" s="263"/>
      <c r="F428" s="263"/>
      <c r="G428" s="263"/>
      <c r="H428" s="263"/>
    </row>
    <row r="429" spans="1:8" ht="15">
      <c r="A429" s="248"/>
      <c r="B429" s="248"/>
      <c r="C429" s="248"/>
      <c r="D429" s="263"/>
      <c r="E429" s="263"/>
      <c r="F429" s="263"/>
      <c r="G429" s="263"/>
      <c r="H429" s="263"/>
    </row>
    <row r="430" spans="1:8" ht="15">
      <c r="A430" s="248"/>
      <c r="B430" s="248"/>
      <c r="C430" s="248"/>
      <c r="D430" s="263"/>
      <c r="E430" s="263"/>
      <c r="F430" s="263"/>
      <c r="G430" s="263"/>
      <c r="H430" s="263"/>
    </row>
    <row r="431" spans="1:8" ht="15">
      <c r="A431" s="248"/>
      <c r="B431" s="248"/>
      <c r="C431" s="248"/>
      <c r="D431" s="263"/>
      <c r="E431" s="263"/>
      <c r="F431" s="263"/>
      <c r="G431" s="263"/>
      <c r="H431" s="263"/>
    </row>
    <row r="432" spans="1:8" ht="15">
      <c r="A432" s="248"/>
      <c r="B432" s="248"/>
      <c r="C432" s="248"/>
      <c r="D432" s="263"/>
      <c r="E432" s="263"/>
      <c r="F432" s="263"/>
      <c r="G432" s="263"/>
      <c r="H432" s="263"/>
    </row>
    <row r="433" spans="1:8" ht="15">
      <c r="A433" s="248"/>
      <c r="B433" s="248"/>
      <c r="C433" s="248"/>
      <c r="D433" s="263"/>
      <c r="E433" s="263"/>
      <c r="F433" s="263"/>
      <c r="G433" s="263"/>
      <c r="H433" s="263"/>
    </row>
    <row r="434" spans="1:8" ht="15">
      <c r="A434" s="248"/>
      <c r="B434" s="248"/>
      <c r="C434" s="248"/>
      <c r="D434" s="263"/>
      <c r="E434" s="263"/>
      <c r="F434" s="263"/>
      <c r="G434" s="263"/>
      <c r="H434" s="263"/>
    </row>
    <row r="435" spans="1:8" ht="15">
      <c r="A435" s="248"/>
      <c r="B435" s="248"/>
      <c r="C435" s="248"/>
      <c r="D435" s="263"/>
      <c r="E435" s="263"/>
      <c r="F435" s="263"/>
      <c r="G435" s="263"/>
      <c r="H435" s="263"/>
    </row>
    <row r="436" spans="1:8" ht="15">
      <c r="A436" s="248"/>
      <c r="B436" s="248"/>
      <c r="C436" s="248"/>
      <c r="D436" s="263"/>
      <c r="E436" s="263"/>
      <c r="F436" s="263"/>
      <c r="G436" s="263"/>
      <c r="H436" s="263"/>
    </row>
    <row r="437" spans="1:8" ht="15">
      <c r="A437" s="248"/>
      <c r="B437" s="248"/>
      <c r="C437" s="248"/>
      <c r="D437" s="263"/>
      <c r="E437" s="263"/>
      <c r="F437" s="263"/>
      <c r="G437" s="263"/>
      <c r="H437" s="263"/>
    </row>
    <row r="438" spans="1:8" ht="15">
      <c r="A438" s="248"/>
      <c r="B438" s="248"/>
      <c r="C438" s="248"/>
      <c r="D438" s="263"/>
      <c r="E438" s="263"/>
      <c r="F438" s="263"/>
      <c r="G438" s="263"/>
      <c r="H438" s="263"/>
    </row>
    <row r="439" spans="1:8" ht="15">
      <c r="A439" s="248"/>
      <c r="B439" s="248"/>
      <c r="C439" s="248"/>
      <c r="D439" s="263"/>
      <c r="E439" s="263"/>
      <c r="F439" s="263"/>
      <c r="G439" s="263"/>
      <c r="H439" s="263"/>
    </row>
    <row r="440" spans="1:8" ht="15">
      <c r="A440" s="248"/>
      <c r="B440" s="248"/>
      <c r="C440" s="248"/>
      <c r="D440" s="263"/>
      <c r="E440" s="263"/>
      <c r="F440" s="263"/>
      <c r="G440" s="263"/>
      <c r="H440" s="263"/>
    </row>
    <row r="441" spans="1:8" ht="15">
      <c r="A441" s="248"/>
      <c r="B441" s="248"/>
      <c r="C441" s="248"/>
      <c r="D441" s="263"/>
      <c r="E441" s="263"/>
      <c r="F441" s="263"/>
      <c r="G441" s="263"/>
      <c r="H441" s="263"/>
    </row>
    <row r="442" spans="1:8" ht="15">
      <c r="A442" s="248"/>
      <c r="B442" s="248"/>
      <c r="C442" s="248"/>
      <c r="D442" s="263"/>
      <c r="E442" s="263"/>
      <c r="F442" s="263"/>
      <c r="G442" s="263"/>
      <c r="H442" s="263"/>
    </row>
    <row r="443" spans="1:8" ht="15">
      <c r="A443" s="248"/>
      <c r="B443" s="248"/>
      <c r="C443" s="248"/>
      <c r="D443" s="263"/>
      <c r="E443" s="263"/>
      <c r="F443" s="263"/>
      <c r="G443" s="263"/>
      <c r="H443" s="263"/>
    </row>
    <row r="444" spans="1:8" ht="15">
      <c r="A444" s="248"/>
      <c r="B444" s="248"/>
      <c r="C444" s="248"/>
      <c r="D444" s="263"/>
      <c r="E444" s="263"/>
      <c r="F444" s="263"/>
      <c r="G444" s="263"/>
      <c r="H444" s="263"/>
    </row>
    <row r="445" spans="1:8" ht="15">
      <c r="A445" s="248"/>
      <c r="B445" s="248"/>
      <c r="C445" s="248"/>
      <c r="D445" s="263"/>
      <c r="E445" s="263"/>
      <c r="F445" s="263"/>
      <c r="G445" s="263"/>
      <c r="H445" s="263"/>
    </row>
    <row r="446" spans="1:8" ht="15">
      <c r="A446" s="248"/>
      <c r="B446" s="248"/>
      <c r="C446" s="248"/>
      <c r="D446" s="263"/>
      <c r="E446" s="263"/>
      <c r="F446" s="263"/>
      <c r="G446" s="263"/>
      <c r="H446" s="263"/>
    </row>
    <row r="447" spans="1:8" ht="15">
      <c r="A447" s="248"/>
      <c r="B447" s="248"/>
      <c r="C447" s="248"/>
      <c r="D447" s="263"/>
      <c r="E447" s="263"/>
      <c r="F447" s="263"/>
      <c r="G447" s="263"/>
      <c r="H447" s="263"/>
    </row>
    <row r="448" spans="1:8" ht="15">
      <c r="A448" s="248"/>
      <c r="B448" s="248"/>
      <c r="C448" s="248"/>
      <c r="D448" s="263"/>
      <c r="E448" s="263"/>
      <c r="F448" s="263"/>
      <c r="G448" s="263"/>
      <c r="H448" s="263"/>
    </row>
    <row r="449" spans="1:8" ht="15">
      <c r="A449" s="248"/>
      <c r="B449" s="248"/>
      <c r="C449" s="248"/>
      <c r="D449" s="263"/>
      <c r="E449" s="263"/>
      <c r="F449" s="263"/>
      <c r="G449" s="263"/>
      <c r="H449" s="263"/>
    </row>
    <row r="450" spans="1:8" ht="15">
      <c r="A450" s="248"/>
      <c r="B450" s="248"/>
      <c r="C450" s="248"/>
      <c r="D450" s="263"/>
      <c r="E450" s="263"/>
      <c r="F450" s="263"/>
      <c r="G450" s="263"/>
      <c r="H450" s="263"/>
    </row>
    <row r="451" spans="1:8" ht="15">
      <c r="A451" s="248"/>
      <c r="B451" s="248"/>
      <c r="C451" s="248"/>
      <c r="D451" s="263"/>
      <c r="E451" s="263"/>
      <c r="F451" s="263"/>
      <c r="G451" s="263"/>
      <c r="H451" s="263"/>
    </row>
    <row r="452" spans="1:8" ht="15">
      <c r="A452" s="248"/>
      <c r="B452" s="248"/>
      <c r="C452" s="248"/>
      <c r="D452" s="263"/>
      <c r="E452" s="263"/>
      <c r="F452" s="263"/>
      <c r="G452" s="263"/>
      <c r="H452" s="263"/>
    </row>
    <row r="453" spans="1:8" ht="15">
      <c r="A453" s="248"/>
      <c r="B453" s="248"/>
      <c r="C453" s="248"/>
      <c r="D453" s="263"/>
      <c r="E453" s="263"/>
      <c r="F453" s="263"/>
      <c r="G453" s="263"/>
      <c r="H453" s="263"/>
    </row>
    <row r="454" spans="1:8" ht="15">
      <c r="A454" s="248"/>
      <c r="B454" s="248"/>
      <c r="C454" s="248"/>
      <c r="D454" s="263"/>
      <c r="E454" s="263"/>
      <c r="F454" s="263"/>
      <c r="G454" s="263"/>
      <c r="H454" s="263"/>
    </row>
    <row r="455" spans="1:8" ht="15">
      <c r="A455" s="248"/>
      <c r="B455" s="248"/>
      <c r="C455" s="248"/>
      <c r="D455" s="263"/>
      <c r="E455" s="263"/>
      <c r="F455" s="263"/>
      <c r="G455" s="263"/>
      <c r="H455" s="263"/>
    </row>
    <row r="456" spans="1:8" ht="15">
      <c r="A456" s="248"/>
      <c r="B456" s="248"/>
      <c r="C456" s="248"/>
      <c r="D456" s="263"/>
      <c r="E456" s="263"/>
      <c r="F456" s="263"/>
      <c r="G456" s="263"/>
      <c r="H456" s="263"/>
    </row>
    <row r="457" spans="1:8" ht="15">
      <c r="A457" s="248"/>
      <c r="B457" s="248"/>
      <c r="C457" s="248"/>
      <c r="D457" s="263"/>
      <c r="E457" s="263"/>
      <c r="F457" s="263"/>
      <c r="G457" s="263"/>
      <c r="H457" s="263"/>
    </row>
    <row r="458" spans="1:8" ht="15">
      <c r="A458" s="248"/>
      <c r="B458" s="248"/>
      <c r="C458" s="248"/>
      <c r="D458" s="263"/>
      <c r="E458" s="263"/>
      <c r="F458" s="263"/>
      <c r="G458" s="263"/>
      <c r="H458" s="263"/>
    </row>
    <row r="459" spans="1:8" ht="15">
      <c r="A459" s="248"/>
      <c r="B459" s="248"/>
      <c r="C459" s="248"/>
      <c r="D459" s="263"/>
      <c r="E459" s="263"/>
      <c r="F459" s="263"/>
      <c r="G459" s="263"/>
      <c r="H459" s="263"/>
    </row>
    <row r="460" spans="1:8" ht="15">
      <c r="A460" s="248"/>
      <c r="B460" s="248"/>
      <c r="C460" s="248"/>
      <c r="D460" s="263"/>
      <c r="E460" s="263"/>
      <c r="F460" s="263"/>
      <c r="G460" s="263"/>
      <c r="H460" s="263"/>
    </row>
    <row r="461" spans="1:8" ht="15">
      <c r="A461" s="248"/>
      <c r="B461" s="248"/>
      <c r="C461" s="248"/>
      <c r="D461" s="263"/>
      <c r="E461" s="263"/>
      <c r="F461" s="263"/>
      <c r="G461" s="263"/>
      <c r="H461" s="263"/>
    </row>
    <row r="462" spans="1:8" ht="15">
      <c r="A462" s="248"/>
      <c r="B462" s="248"/>
      <c r="C462" s="248"/>
      <c r="D462" s="263"/>
      <c r="E462" s="263"/>
      <c r="F462" s="263"/>
      <c r="G462" s="263"/>
      <c r="H462" s="263"/>
    </row>
    <row r="463" spans="1:8" ht="15">
      <c r="A463" s="248"/>
      <c r="B463" s="248"/>
      <c r="C463" s="248"/>
      <c r="D463" s="263"/>
      <c r="E463" s="263"/>
      <c r="F463" s="263"/>
      <c r="G463" s="263"/>
      <c r="H463" s="263"/>
    </row>
    <row r="464" spans="1:8" ht="15">
      <c r="A464" s="248"/>
      <c r="B464" s="248"/>
      <c r="C464" s="248"/>
      <c r="D464" s="263"/>
      <c r="E464" s="263"/>
      <c r="F464" s="263"/>
      <c r="G464" s="263"/>
      <c r="H464" s="263"/>
    </row>
    <row r="465" spans="1:8" ht="15">
      <c r="A465" s="248"/>
      <c r="B465" s="248"/>
      <c r="C465" s="248"/>
      <c r="D465" s="263"/>
      <c r="E465" s="263"/>
      <c r="F465" s="263"/>
      <c r="G465" s="263"/>
      <c r="H465" s="263"/>
    </row>
    <row r="466" spans="1:8" ht="15">
      <c r="A466" s="248"/>
      <c r="B466" s="248"/>
      <c r="C466" s="248"/>
      <c r="D466" s="263"/>
      <c r="E466" s="263"/>
      <c r="F466" s="263"/>
      <c r="G466" s="263"/>
      <c r="H466" s="263"/>
    </row>
    <row r="467" spans="1:8" ht="15">
      <c r="A467" s="248"/>
      <c r="B467" s="248"/>
      <c r="C467" s="248"/>
      <c r="D467" s="263"/>
      <c r="E467" s="263"/>
      <c r="F467" s="263"/>
      <c r="G467" s="263"/>
      <c r="H467" s="263"/>
    </row>
    <row r="468" spans="1:8" ht="15">
      <c r="A468" s="248"/>
      <c r="B468" s="248"/>
      <c r="C468" s="248"/>
      <c r="D468" s="263"/>
      <c r="E468" s="263"/>
      <c r="F468" s="263"/>
      <c r="G468" s="263"/>
      <c r="H468" s="263"/>
    </row>
    <row r="469" spans="1:8" ht="15">
      <c r="A469" s="248"/>
      <c r="B469" s="248"/>
      <c r="C469" s="248"/>
      <c r="D469" s="263"/>
      <c r="E469" s="263"/>
      <c r="F469" s="263"/>
      <c r="G469" s="263"/>
      <c r="H469" s="263"/>
    </row>
    <row r="470" spans="1:8" ht="15">
      <c r="A470" s="248"/>
      <c r="B470" s="248"/>
      <c r="C470" s="248"/>
      <c r="D470" s="263"/>
      <c r="E470" s="263"/>
      <c r="F470" s="263"/>
      <c r="G470" s="263"/>
      <c r="H470" s="263"/>
    </row>
    <row r="471" spans="1:8" ht="15">
      <c r="A471" s="248"/>
      <c r="B471" s="248"/>
      <c r="C471" s="248"/>
      <c r="D471" s="263"/>
      <c r="E471" s="263"/>
      <c r="F471" s="263"/>
      <c r="G471" s="263"/>
      <c r="H471" s="263"/>
    </row>
    <row r="472" spans="1:8" ht="15">
      <c r="A472" s="248"/>
      <c r="B472" s="248"/>
      <c r="C472" s="248"/>
      <c r="D472" s="263"/>
      <c r="E472" s="263"/>
      <c r="F472" s="263"/>
      <c r="G472" s="263"/>
      <c r="H472" s="263"/>
    </row>
    <row r="473" spans="1:8" ht="15">
      <c r="A473" s="248"/>
      <c r="B473" s="248"/>
      <c r="C473" s="248"/>
      <c r="D473" s="263"/>
      <c r="E473" s="263"/>
      <c r="F473" s="263"/>
      <c r="G473" s="263"/>
      <c r="H473" s="263"/>
    </row>
    <row r="474" spans="1:8" ht="15">
      <c r="A474" s="248"/>
      <c r="B474" s="248"/>
      <c r="C474" s="248"/>
      <c r="D474" s="263"/>
      <c r="E474" s="263"/>
      <c r="F474" s="263"/>
      <c r="G474" s="263"/>
      <c r="H474" s="263"/>
    </row>
    <row r="475" spans="1:8" ht="15">
      <c r="A475" s="248"/>
      <c r="B475" s="248"/>
      <c r="C475" s="248"/>
      <c r="D475" s="263"/>
      <c r="E475" s="263"/>
      <c r="F475" s="263"/>
      <c r="G475" s="263"/>
      <c r="H475" s="263"/>
    </row>
    <row r="476" spans="1:8" ht="15">
      <c r="A476" s="248"/>
      <c r="B476" s="248"/>
      <c r="C476" s="248"/>
      <c r="D476" s="263"/>
      <c r="E476" s="263"/>
      <c r="F476" s="263"/>
      <c r="G476" s="263"/>
      <c r="H476" s="263"/>
    </row>
    <row r="477" spans="1:8" ht="15">
      <c r="A477" s="248"/>
      <c r="B477" s="248"/>
      <c r="C477" s="248"/>
      <c r="D477" s="263"/>
      <c r="E477" s="263"/>
      <c r="F477" s="263"/>
      <c r="G477" s="263"/>
      <c r="H477" s="263"/>
    </row>
    <row r="478" spans="1:8" ht="15">
      <c r="A478" s="248"/>
      <c r="B478" s="248"/>
      <c r="C478" s="248"/>
      <c r="D478" s="263"/>
      <c r="E478" s="263"/>
      <c r="F478" s="263"/>
      <c r="G478" s="263"/>
      <c r="H478" s="263"/>
    </row>
    <row r="479" spans="1:8" ht="15">
      <c r="A479" s="248"/>
      <c r="B479" s="248"/>
      <c r="C479" s="248"/>
      <c r="D479" s="263"/>
      <c r="E479" s="263"/>
      <c r="F479" s="263"/>
      <c r="G479" s="263"/>
      <c r="H479" s="263"/>
    </row>
    <row r="480" spans="1:8" ht="15">
      <c r="A480" s="248"/>
      <c r="B480" s="248"/>
      <c r="C480" s="248"/>
      <c r="D480" s="263"/>
      <c r="E480" s="263"/>
      <c r="F480" s="263"/>
      <c r="G480" s="263"/>
      <c r="H480" s="263"/>
    </row>
    <row r="481" spans="1:8" ht="15">
      <c r="A481" s="248"/>
      <c r="B481" s="248"/>
      <c r="C481" s="248"/>
      <c r="D481" s="263"/>
      <c r="E481" s="263"/>
      <c r="F481" s="263"/>
      <c r="G481" s="263"/>
      <c r="H481" s="263"/>
    </row>
    <row r="482" spans="1:8" ht="15">
      <c r="A482" s="248"/>
      <c r="B482" s="248"/>
      <c r="C482" s="248"/>
      <c r="D482" s="263"/>
      <c r="E482" s="263"/>
      <c r="F482" s="263"/>
      <c r="G482" s="263"/>
      <c r="H482" s="263"/>
    </row>
    <row r="483" spans="1:8" ht="15">
      <c r="A483" s="248"/>
      <c r="B483" s="248"/>
      <c r="C483" s="248"/>
      <c r="D483" s="263"/>
      <c r="E483" s="263"/>
      <c r="F483" s="263"/>
      <c r="G483" s="263"/>
      <c r="H483" s="263"/>
    </row>
    <row r="484" spans="1:8" ht="15">
      <c r="A484" s="248"/>
      <c r="B484" s="248"/>
      <c r="C484" s="248"/>
      <c r="D484" s="263"/>
      <c r="E484" s="263"/>
      <c r="F484" s="263"/>
      <c r="G484" s="263"/>
      <c r="H484" s="263"/>
    </row>
    <row r="485" spans="1:8" ht="15">
      <c r="A485" s="248"/>
      <c r="B485" s="248"/>
      <c r="C485" s="248"/>
      <c r="D485" s="263"/>
      <c r="E485" s="263"/>
      <c r="F485" s="263"/>
      <c r="G485" s="263"/>
      <c r="H485" s="263"/>
    </row>
    <row r="486" spans="1:8" ht="15">
      <c r="A486" s="248"/>
      <c r="B486" s="248"/>
      <c r="C486" s="248"/>
      <c r="D486" s="263"/>
      <c r="E486" s="263"/>
      <c r="F486" s="263"/>
      <c r="G486" s="263"/>
      <c r="H486" s="263"/>
    </row>
    <row r="487" spans="1:8" ht="15">
      <c r="A487" s="248"/>
      <c r="B487" s="248"/>
      <c r="C487" s="248"/>
      <c r="D487" s="263"/>
      <c r="E487" s="263"/>
      <c r="F487" s="263"/>
      <c r="G487" s="263"/>
      <c r="H487" s="263"/>
    </row>
    <row r="488" spans="1:8" ht="15">
      <c r="A488" s="248"/>
      <c r="B488" s="248"/>
      <c r="C488" s="248"/>
      <c r="D488" s="263"/>
      <c r="E488" s="263"/>
      <c r="F488" s="263"/>
      <c r="G488" s="263"/>
      <c r="H488" s="263"/>
    </row>
    <row r="489" spans="1:8" ht="15">
      <c r="A489" s="248"/>
      <c r="B489" s="248"/>
      <c r="C489" s="248"/>
      <c r="D489" s="263"/>
      <c r="E489" s="263"/>
      <c r="F489" s="263"/>
      <c r="G489" s="263"/>
      <c r="H489" s="263"/>
    </row>
    <row r="490" spans="1:8" ht="15">
      <c r="A490" s="248"/>
      <c r="B490" s="248"/>
      <c r="C490" s="248"/>
      <c r="D490" s="263"/>
      <c r="E490" s="263"/>
      <c r="F490" s="263"/>
      <c r="G490" s="263"/>
      <c r="H490" s="263"/>
    </row>
    <row r="491" spans="1:8" ht="15">
      <c r="A491" s="248"/>
      <c r="B491" s="248"/>
      <c r="C491" s="248"/>
      <c r="D491" s="263"/>
      <c r="E491" s="263"/>
      <c r="F491" s="263"/>
      <c r="G491" s="263"/>
      <c r="H491" s="263"/>
    </row>
    <row r="492" spans="1:8" ht="15">
      <c r="A492" s="248"/>
      <c r="B492" s="248"/>
      <c r="C492" s="248"/>
      <c r="D492" s="263"/>
      <c r="E492" s="263"/>
      <c r="F492" s="263"/>
      <c r="G492" s="263"/>
      <c r="H492" s="263"/>
    </row>
    <row r="493" spans="1:8" ht="15">
      <c r="A493" s="248"/>
      <c r="B493" s="248"/>
      <c r="C493" s="248"/>
      <c r="D493" s="263"/>
      <c r="E493" s="263"/>
      <c r="F493" s="263"/>
      <c r="G493" s="263"/>
      <c r="H493" s="263"/>
    </row>
    <row r="494" spans="1:8" ht="15">
      <c r="A494" s="248"/>
      <c r="B494" s="248"/>
      <c r="C494" s="248"/>
      <c r="D494" s="263"/>
      <c r="E494" s="263"/>
      <c r="F494" s="263"/>
      <c r="G494" s="263"/>
      <c r="H494" s="263"/>
    </row>
    <row r="495" spans="1:8" ht="15">
      <c r="A495" s="248"/>
      <c r="B495" s="248"/>
      <c r="C495" s="248"/>
      <c r="D495" s="263"/>
      <c r="E495" s="263"/>
      <c r="F495" s="263"/>
      <c r="G495" s="263"/>
      <c r="H495" s="263"/>
    </row>
    <row r="496" spans="1:8" ht="15">
      <c r="A496" s="248"/>
      <c r="B496" s="248"/>
      <c r="C496" s="248"/>
      <c r="D496" s="263"/>
      <c r="E496" s="263"/>
      <c r="F496" s="263"/>
      <c r="G496" s="263"/>
      <c r="H496" s="263"/>
    </row>
    <row r="497" spans="1:8" ht="15">
      <c r="A497" s="248"/>
      <c r="B497" s="248"/>
      <c r="C497" s="248"/>
      <c r="D497" s="263"/>
      <c r="E497" s="263"/>
      <c r="F497" s="263"/>
      <c r="G497" s="263"/>
      <c r="H497" s="263"/>
    </row>
    <row r="498" spans="1:8" ht="15">
      <c r="A498" s="248"/>
      <c r="B498" s="248"/>
      <c r="C498" s="248"/>
      <c r="D498" s="263"/>
      <c r="E498" s="263"/>
      <c r="F498" s="263"/>
      <c r="G498" s="263"/>
      <c r="H498" s="263"/>
    </row>
    <row r="499" spans="1:8" ht="15">
      <c r="A499" s="248"/>
      <c r="B499" s="248"/>
      <c r="C499" s="248"/>
      <c r="D499" s="263"/>
      <c r="E499" s="263"/>
      <c r="F499" s="263"/>
      <c r="G499" s="263"/>
      <c r="H499" s="263"/>
    </row>
    <row r="500" spans="1:8" ht="15">
      <c r="A500" s="248"/>
      <c r="B500" s="248"/>
      <c r="C500" s="248"/>
      <c r="D500" s="263"/>
      <c r="E500" s="263"/>
      <c r="F500" s="263"/>
      <c r="G500" s="263"/>
      <c r="H500" s="263"/>
    </row>
    <row r="501" spans="1:8" ht="15">
      <c r="A501" s="248"/>
      <c r="B501" s="248"/>
      <c r="C501" s="248"/>
      <c r="D501" s="263"/>
      <c r="E501" s="263"/>
      <c r="F501" s="263"/>
      <c r="G501" s="263"/>
      <c r="H501" s="263"/>
    </row>
    <row r="502" spans="1:8" ht="15">
      <c r="A502" s="248"/>
      <c r="B502" s="248"/>
      <c r="C502" s="248"/>
      <c r="D502" s="263"/>
      <c r="E502" s="263"/>
      <c r="F502" s="263"/>
      <c r="G502" s="263"/>
      <c r="H502" s="263"/>
    </row>
    <row r="503" spans="1:8" ht="15">
      <c r="A503" s="248"/>
      <c r="B503" s="248"/>
      <c r="C503" s="248"/>
      <c r="D503" s="263"/>
      <c r="E503" s="263"/>
      <c r="F503" s="263"/>
      <c r="G503" s="263"/>
      <c r="H503" s="263"/>
    </row>
    <row r="504" spans="1:8" ht="15">
      <c r="A504" s="248"/>
      <c r="B504" s="248"/>
      <c r="C504" s="248"/>
      <c r="D504" s="263"/>
      <c r="E504" s="263"/>
      <c r="F504" s="263"/>
      <c r="G504" s="263"/>
      <c r="H504" s="263"/>
    </row>
    <row r="505" spans="1:8" ht="15">
      <c r="A505" s="248"/>
      <c r="B505" s="248"/>
      <c r="C505" s="248"/>
      <c r="D505" s="263"/>
      <c r="E505" s="263"/>
      <c r="F505" s="263"/>
      <c r="G505" s="263"/>
      <c r="H505" s="263"/>
    </row>
    <row r="506" spans="1:8" ht="15">
      <c r="A506" s="248"/>
      <c r="B506" s="248"/>
      <c r="C506" s="248"/>
      <c r="D506" s="263"/>
      <c r="E506" s="263"/>
      <c r="F506" s="263"/>
      <c r="G506" s="263"/>
      <c r="H506" s="263"/>
    </row>
    <row r="507" spans="1:8" ht="15">
      <c r="A507" s="248"/>
      <c r="B507" s="248"/>
      <c r="C507" s="248"/>
      <c r="D507" s="263"/>
      <c r="E507" s="263"/>
      <c r="F507" s="263"/>
      <c r="G507" s="263"/>
      <c r="H507" s="263"/>
    </row>
    <row r="508" spans="1:8" ht="15">
      <c r="A508" s="248"/>
      <c r="B508" s="248"/>
      <c r="C508" s="248"/>
      <c r="D508" s="263"/>
      <c r="E508" s="263"/>
      <c r="F508" s="263"/>
      <c r="G508" s="263"/>
      <c r="H508" s="263"/>
    </row>
    <row r="509" spans="1:8" ht="15">
      <c r="A509" s="248"/>
      <c r="B509" s="248"/>
      <c r="C509" s="248"/>
      <c r="D509" s="263"/>
      <c r="E509" s="263"/>
      <c r="F509" s="263"/>
      <c r="G509" s="263"/>
      <c r="H509" s="263"/>
    </row>
    <row r="510" spans="1:8" ht="15">
      <c r="A510" s="248"/>
      <c r="B510" s="248"/>
      <c r="C510" s="248"/>
      <c r="D510" s="263"/>
      <c r="E510" s="263"/>
      <c r="F510" s="263"/>
      <c r="G510" s="263"/>
      <c r="H510" s="263"/>
    </row>
    <row r="511" spans="1:8" ht="15">
      <c r="A511" s="248"/>
      <c r="B511" s="248"/>
      <c r="C511" s="248"/>
      <c r="D511" s="263"/>
      <c r="E511" s="263"/>
      <c r="F511" s="263"/>
      <c r="G511" s="263"/>
      <c r="H511" s="263"/>
    </row>
    <row r="512" spans="1:8" ht="15">
      <c r="A512" s="248"/>
      <c r="B512" s="248"/>
      <c r="C512" s="248"/>
      <c r="D512" s="263"/>
      <c r="E512" s="263"/>
      <c r="F512" s="263"/>
      <c r="G512" s="263"/>
      <c r="H512" s="263"/>
    </row>
    <row r="513" spans="1:8" ht="15">
      <c r="A513" s="248"/>
      <c r="B513" s="248"/>
      <c r="C513" s="248"/>
      <c r="D513" s="263"/>
      <c r="E513" s="263"/>
      <c r="F513" s="263"/>
      <c r="G513" s="263"/>
      <c r="H513" s="263"/>
    </row>
    <row r="514" spans="1:8" ht="15">
      <c r="A514" s="248"/>
      <c r="B514" s="248"/>
      <c r="C514" s="248"/>
      <c r="D514" s="263"/>
      <c r="E514" s="263"/>
      <c r="F514" s="263"/>
      <c r="G514" s="263"/>
      <c r="H514" s="263"/>
    </row>
    <row r="515" spans="1:8" ht="15">
      <c r="A515" s="248"/>
      <c r="B515" s="248"/>
      <c r="C515" s="248"/>
      <c r="D515" s="263"/>
      <c r="E515" s="263"/>
      <c r="F515" s="263"/>
      <c r="G515" s="263"/>
      <c r="H515" s="263"/>
    </row>
    <row r="516" spans="1:8" ht="15">
      <c r="A516" s="248"/>
      <c r="B516" s="248"/>
      <c r="C516" s="248"/>
      <c r="D516" s="263"/>
      <c r="E516" s="263"/>
      <c r="F516" s="263"/>
      <c r="G516" s="263"/>
      <c r="H516" s="263"/>
    </row>
    <row r="517" spans="1:8" ht="15">
      <c r="A517" s="248"/>
      <c r="B517" s="248"/>
      <c r="C517" s="248"/>
      <c r="D517" s="263"/>
      <c r="E517" s="263"/>
      <c r="F517" s="263"/>
      <c r="G517" s="263"/>
      <c r="H517" s="263"/>
    </row>
    <row r="518" spans="1:8" ht="15">
      <c r="A518" s="248"/>
      <c r="B518" s="248"/>
      <c r="C518" s="248"/>
      <c r="D518" s="263"/>
      <c r="E518" s="263"/>
      <c r="F518" s="263"/>
      <c r="G518" s="263"/>
      <c r="H518" s="263"/>
    </row>
    <row r="519" spans="1:8" ht="15">
      <c r="A519" s="248"/>
      <c r="B519" s="248"/>
      <c r="C519" s="248"/>
      <c r="D519" s="263"/>
      <c r="E519" s="263"/>
      <c r="F519" s="263"/>
      <c r="G519" s="263"/>
      <c r="H519" s="263"/>
    </row>
    <row r="520" spans="1:8" ht="15">
      <c r="A520" s="248"/>
      <c r="B520" s="248"/>
      <c r="C520" s="248"/>
      <c r="D520" s="263"/>
      <c r="E520" s="263"/>
      <c r="F520" s="263"/>
      <c r="G520" s="263"/>
      <c r="H520" s="263"/>
    </row>
    <row r="521" spans="1:8" ht="15">
      <c r="A521" s="248"/>
      <c r="B521" s="248"/>
      <c r="C521" s="248"/>
      <c r="D521" s="263"/>
      <c r="E521" s="263"/>
      <c r="F521" s="263"/>
      <c r="G521" s="263"/>
      <c r="H521" s="263"/>
    </row>
    <row r="522" spans="1:8" ht="15">
      <c r="A522" s="248"/>
      <c r="B522" s="248"/>
      <c r="C522" s="248"/>
      <c r="D522" s="263"/>
      <c r="E522" s="263"/>
      <c r="F522" s="263"/>
      <c r="G522" s="263"/>
      <c r="H522" s="263"/>
    </row>
    <row r="523" spans="1:8" ht="15">
      <c r="A523" s="248"/>
      <c r="B523" s="248"/>
      <c r="C523" s="248"/>
      <c r="D523" s="263"/>
      <c r="E523" s="263"/>
      <c r="F523" s="263"/>
      <c r="G523" s="263"/>
      <c r="H523" s="263"/>
    </row>
    <row r="524" spans="1:8" ht="15">
      <c r="A524" s="248"/>
      <c r="B524" s="248"/>
      <c r="C524" s="248"/>
      <c r="D524" s="263"/>
      <c r="E524" s="263"/>
      <c r="F524" s="263"/>
      <c r="G524" s="263"/>
      <c r="H524" s="263"/>
    </row>
    <row r="525" spans="1:8" ht="15">
      <c r="A525" s="248"/>
      <c r="B525" s="248"/>
      <c r="C525" s="248"/>
      <c r="D525" s="263"/>
      <c r="E525" s="263"/>
      <c r="F525" s="263"/>
      <c r="G525" s="263"/>
      <c r="H525" s="263"/>
    </row>
    <row r="526" spans="1:8" ht="15">
      <c r="A526" s="248"/>
      <c r="B526" s="248"/>
      <c r="C526" s="248"/>
      <c r="D526" s="263"/>
      <c r="E526" s="263"/>
      <c r="F526" s="263"/>
      <c r="G526" s="263"/>
      <c r="H526" s="263"/>
    </row>
    <row r="527" spans="1:8" ht="15">
      <c r="A527" s="248"/>
      <c r="B527" s="248"/>
      <c r="C527" s="248"/>
      <c r="D527" s="263"/>
      <c r="E527" s="263"/>
      <c r="F527" s="263"/>
      <c r="G527" s="263"/>
      <c r="H527" s="263"/>
    </row>
    <row r="528" spans="1:8" ht="15">
      <c r="A528" s="248"/>
      <c r="B528" s="248"/>
      <c r="C528" s="248"/>
      <c r="D528" s="263"/>
      <c r="E528" s="263"/>
      <c r="F528" s="263"/>
      <c r="G528" s="263"/>
      <c r="H528" s="263"/>
    </row>
    <row r="529" spans="1:8" ht="15">
      <c r="A529" s="248"/>
      <c r="B529" s="248"/>
      <c r="C529" s="248"/>
      <c r="D529" s="263"/>
      <c r="E529" s="263"/>
      <c r="F529" s="263"/>
      <c r="G529" s="263"/>
      <c r="H529" s="263"/>
    </row>
    <row r="530" spans="1:8" ht="15">
      <c r="A530" s="248"/>
      <c r="B530" s="248"/>
      <c r="C530" s="248"/>
      <c r="D530" s="263"/>
      <c r="E530" s="263"/>
      <c r="F530" s="263"/>
      <c r="G530" s="263"/>
      <c r="H530" s="263"/>
    </row>
    <row r="531" spans="1:8" ht="15">
      <c r="A531" s="248"/>
      <c r="B531" s="248"/>
      <c r="C531" s="248"/>
      <c r="D531" s="263"/>
      <c r="E531" s="263"/>
      <c r="F531" s="263"/>
      <c r="G531" s="263"/>
      <c r="H531" s="263"/>
    </row>
    <row r="532" spans="1:8" ht="15">
      <c r="A532" s="248"/>
      <c r="B532" s="248"/>
      <c r="C532" s="248"/>
      <c r="D532" s="263"/>
      <c r="E532" s="263"/>
      <c r="F532" s="263"/>
      <c r="G532" s="263"/>
      <c r="H532" s="263"/>
    </row>
    <row r="533" spans="1:8" ht="15">
      <c r="A533" s="248"/>
      <c r="B533" s="248"/>
      <c r="C533" s="248"/>
      <c r="D533" s="263"/>
      <c r="E533" s="263"/>
      <c r="F533" s="263"/>
      <c r="G533" s="263"/>
      <c r="H533" s="263"/>
    </row>
    <row r="534" spans="1:8" ht="15">
      <c r="A534" s="248"/>
      <c r="B534" s="248"/>
      <c r="C534" s="248"/>
      <c r="D534" s="263"/>
      <c r="E534" s="263"/>
      <c r="F534" s="263"/>
      <c r="G534" s="263"/>
      <c r="H534" s="263"/>
    </row>
    <row r="535" spans="1:8" ht="15">
      <c r="A535" s="248"/>
      <c r="B535" s="248"/>
      <c r="C535" s="248"/>
      <c r="D535" s="263"/>
      <c r="E535" s="263"/>
      <c r="F535" s="263"/>
      <c r="G535" s="263"/>
      <c r="H535" s="263"/>
    </row>
    <row r="536" spans="1:8" ht="15">
      <c r="A536" s="248"/>
      <c r="B536" s="248"/>
      <c r="C536" s="248"/>
      <c r="D536" s="263"/>
      <c r="E536" s="263"/>
      <c r="F536" s="263"/>
      <c r="G536" s="263"/>
      <c r="H536" s="263"/>
    </row>
    <row r="537" spans="1:8" ht="15">
      <c r="A537" s="248"/>
      <c r="B537" s="248"/>
      <c r="C537" s="248"/>
      <c r="D537" s="263"/>
      <c r="E537" s="263"/>
      <c r="F537" s="263"/>
      <c r="G537" s="263"/>
      <c r="H537" s="263"/>
    </row>
    <row r="538" spans="1:8" ht="15">
      <c r="A538" s="248"/>
      <c r="B538" s="248"/>
      <c r="C538" s="248"/>
      <c r="D538" s="263"/>
      <c r="E538" s="263"/>
      <c r="F538" s="263"/>
      <c r="G538" s="263"/>
      <c r="H538" s="263"/>
    </row>
    <row r="539" spans="1:8" ht="15">
      <c r="A539" s="248"/>
      <c r="B539" s="248"/>
      <c r="C539" s="248"/>
      <c r="D539" s="263"/>
      <c r="E539" s="263"/>
      <c r="F539" s="263"/>
      <c r="G539" s="263"/>
      <c r="H539" s="263"/>
    </row>
    <row r="540" spans="1:8" ht="15">
      <c r="A540" s="248"/>
      <c r="B540" s="248"/>
      <c r="C540" s="248"/>
      <c r="D540" s="263"/>
      <c r="E540" s="263"/>
      <c r="F540" s="263"/>
      <c r="G540" s="263"/>
      <c r="H540" s="263"/>
    </row>
    <row r="541" spans="1:8" ht="15">
      <c r="A541" s="248"/>
      <c r="B541" s="248"/>
      <c r="C541" s="248"/>
      <c r="D541" s="263"/>
      <c r="E541" s="263"/>
      <c r="F541" s="263"/>
      <c r="G541" s="263"/>
      <c r="H541" s="263"/>
    </row>
    <row r="542" spans="1:8" ht="15">
      <c r="A542" s="248"/>
      <c r="B542" s="248"/>
      <c r="C542" s="248"/>
      <c r="D542" s="263"/>
      <c r="E542" s="263"/>
      <c r="F542" s="263"/>
      <c r="G542" s="263"/>
      <c r="H542" s="263"/>
    </row>
    <row r="543" spans="1:8" ht="15">
      <c r="A543" s="248"/>
      <c r="B543" s="248"/>
      <c r="C543" s="248"/>
      <c r="D543" s="263"/>
      <c r="E543" s="263"/>
      <c r="F543" s="263"/>
      <c r="G543" s="263"/>
      <c r="H543" s="263"/>
    </row>
    <row r="544" spans="1:8" ht="15">
      <c r="A544" s="248"/>
      <c r="B544" s="248"/>
      <c r="C544" s="248"/>
      <c r="D544" s="263"/>
      <c r="E544" s="263"/>
      <c r="F544" s="263"/>
      <c r="G544" s="263"/>
      <c r="H544" s="263"/>
    </row>
    <row r="545" spans="1:8" ht="15">
      <c r="A545" s="248"/>
      <c r="B545" s="248"/>
      <c r="C545" s="248"/>
      <c r="D545" s="263"/>
      <c r="E545" s="263"/>
      <c r="F545" s="263"/>
      <c r="G545" s="263"/>
      <c r="H545" s="263"/>
    </row>
    <row r="546" spans="1:8" ht="15">
      <c r="A546" s="248"/>
      <c r="B546" s="248"/>
      <c r="C546" s="248"/>
      <c r="D546" s="263"/>
      <c r="E546" s="263"/>
      <c r="F546" s="263"/>
      <c r="G546" s="263"/>
      <c r="H546" s="263"/>
    </row>
    <row r="547" spans="1:8" ht="15">
      <c r="A547" s="248"/>
      <c r="B547" s="248"/>
      <c r="C547" s="248"/>
      <c r="D547" s="263"/>
      <c r="E547" s="263"/>
      <c r="F547" s="263"/>
      <c r="G547" s="263"/>
      <c r="H547" s="263"/>
    </row>
    <row r="548" spans="1:8" ht="15">
      <c r="A548" s="248"/>
      <c r="B548" s="248"/>
      <c r="C548" s="248"/>
      <c r="D548" s="263"/>
      <c r="E548" s="263"/>
      <c r="F548" s="263"/>
      <c r="G548" s="263"/>
      <c r="H548" s="263"/>
    </row>
    <row r="549" spans="1:8" ht="15">
      <c r="A549" s="248"/>
      <c r="B549" s="248"/>
      <c r="C549" s="248"/>
      <c r="D549" s="263"/>
      <c r="E549" s="263"/>
      <c r="F549" s="263"/>
      <c r="G549" s="263"/>
      <c r="H549" s="263"/>
    </row>
    <row r="550" spans="1:8" ht="15">
      <c r="A550" s="248"/>
      <c r="B550" s="248"/>
      <c r="C550" s="248"/>
      <c r="D550" s="263"/>
      <c r="E550" s="263"/>
      <c r="F550" s="263"/>
      <c r="G550" s="263"/>
      <c r="H550" s="263"/>
    </row>
    <row r="551" spans="1:8" ht="15">
      <c r="A551" s="248"/>
      <c r="B551" s="248"/>
      <c r="C551" s="248"/>
      <c r="D551" s="263"/>
      <c r="E551" s="263"/>
      <c r="F551" s="263"/>
      <c r="G551" s="263"/>
      <c r="H551" s="263"/>
    </row>
    <row r="552" spans="1:8" ht="15">
      <c r="A552" s="248"/>
      <c r="B552" s="248"/>
      <c r="C552" s="248"/>
      <c r="D552" s="263"/>
      <c r="E552" s="263"/>
      <c r="F552" s="263"/>
      <c r="G552" s="263"/>
      <c r="H552" s="263"/>
    </row>
    <row r="553" spans="1:8" ht="15">
      <c r="A553" s="248"/>
      <c r="B553" s="248"/>
      <c r="C553" s="248"/>
      <c r="D553" s="263"/>
      <c r="E553" s="263"/>
      <c r="F553" s="263"/>
      <c r="G553" s="263"/>
      <c r="H553" s="263"/>
    </row>
    <row r="554" spans="1:8" ht="15">
      <c r="A554" s="248"/>
      <c r="B554" s="248"/>
      <c r="C554" s="248"/>
      <c r="D554" s="263"/>
      <c r="E554" s="263"/>
      <c r="F554" s="263"/>
      <c r="G554" s="263"/>
      <c r="H554" s="263"/>
    </row>
    <row r="555" spans="1:8" ht="15">
      <c r="A555" s="248"/>
      <c r="B555" s="248"/>
      <c r="C555" s="248"/>
      <c r="D555" s="263"/>
      <c r="E555" s="263"/>
      <c r="F555" s="263"/>
      <c r="G555" s="263"/>
      <c r="H555" s="263"/>
    </row>
    <row r="556" spans="1:8" ht="15">
      <c r="A556" s="248"/>
      <c r="B556" s="248"/>
      <c r="C556" s="248"/>
      <c r="D556" s="263"/>
      <c r="E556" s="263"/>
      <c r="F556" s="263"/>
      <c r="G556" s="263"/>
      <c r="H556" s="263"/>
    </row>
    <row r="557" spans="1:8" ht="15">
      <c r="A557" s="248"/>
      <c r="B557" s="248"/>
      <c r="C557" s="248"/>
      <c r="D557" s="263"/>
      <c r="E557" s="263"/>
      <c r="F557" s="263"/>
      <c r="G557" s="263"/>
      <c r="H557" s="263"/>
    </row>
    <row r="558" spans="1:8" ht="15">
      <c r="A558" s="248"/>
      <c r="B558" s="248"/>
      <c r="C558" s="248"/>
      <c r="D558" s="263"/>
      <c r="E558" s="263"/>
      <c r="F558" s="263"/>
      <c r="G558" s="263"/>
      <c r="H558" s="263"/>
    </row>
    <row r="559" spans="1:8" ht="15">
      <c r="A559" s="248"/>
      <c r="B559" s="248"/>
      <c r="C559" s="248"/>
      <c r="D559" s="263"/>
      <c r="E559" s="263"/>
      <c r="F559" s="263"/>
      <c r="G559" s="263"/>
      <c r="H559" s="263"/>
    </row>
    <row r="560" spans="1:8" ht="15">
      <c r="A560" s="248"/>
      <c r="B560" s="248"/>
      <c r="C560" s="248"/>
      <c r="D560" s="263"/>
      <c r="E560" s="263"/>
      <c r="F560" s="263"/>
      <c r="G560" s="263"/>
      <c r="H560" s="263"/>
    </row>
    <row r="561" spans="1:8" ht="15">
      <c r="A561" s="248"/>
      <c r="B561" s="248"/>
      <c r="C561" s="248"/>
      <c r="D561" s="263"/>
      <c r="E561" s="263"/>
      <c r="F561" s="263"/>
      <c r="G561" s="263"/>
      <c r="H561" s="263"/>
    </row>
    <row r="562" spans="1:8" ht="15">
      <c r="A562" s="248"/>
      <c r="B562" s="248"/>
      <c r="C562" s="248"/>
      <c r="D562" s="263"/>
      <c r="E562" s="263"/>
      <c r="F562" s="263"/>
      <c r="G562" s="263"/>
      <c r="H562" s="263"/>
    </row>
    <row r="563" spans="1:8" ht="15">
      <c r="A563" s="248"/>
      <c r="B563" s="248"/>
      <c r="C563" s="248"/>
      <c r="D563" s="263"/>
      <c r="E563" s="263"/>
      <c r="F563" s="263"/>
      <c r="G563" s="263"/>
      <c r="H563" s="263"/>
    </row>
    <row r="564" spans="1:8" ht="15">
      <c r="A564" s="248"/>
      <c r="B564" s="248"/>
      <c r="C564" s="248"/>
      <c r="D564" s="263"/>
      <c r="E564" s="263"/>
      <c r="F564" s="263"/>
      <c r="G564" s="263"/>
      <c r="H564" s="263"/>
    </row>
    <row r="565" spans="1:8" ht="15">
      <c r="A565" s="248"/>
      <c r="B565" s="248"/>
      <c r="C565" s="248"/>
      <c r="D565" s="263"/>
      <c r="E565" s="263"/>
      <c r="F565" s="263"/>
      <c r="G565" s="263"/>
      <c r="H565" s="263"/>
    </row>
    <row r="566" spans="1:8" ht="15">
      <c r="A566" s="248"/>
      <c r="B566" s="248"/>
      <c r="C566" s="248"/>
      <c r="D566" s="263"/>
      <c r="E566" s="263"/>
      <c r="F566" s="263"/>
      <c r="G566" s="263"/>
      <c r="H566" s="263"/>
    </row>
    <row r="567" spans="1:8" ht="15">
      <c r="A567" s="248"/>
      <c r="B567" s="248"/>
      <c r="C567" s="248"/>
      <c r="D567" s="263"/>
      <c r="E567" s="263"/>
      <c r="F567" s="263"/>
      <c r="G567" s="263"/>
      <c r="H567" s="263"/>
    </row>
    <row r="568" spans="1:8" ht="15">
      <c r="A568" s="248"/>
      <c r="B568" s="248"/>
      <c r="C568" s="248"/>
      <c r="D568" s="263"/>
      <c r="E568" s="263"/>
      <c r="F568" s="263"/>
      <c r="G568" s="263"/>
      <c r="H568" s="263"/>
    </row>
    <row r="569" spans="1:8" ht="15">
      <c r="A569" s="248"/>
      <c r="B569" s="248"/>
      <c r="C569" s="248"/>
      <c r="D569" s="263"/>
      <c r="E569" s="263"/>
      <c r="F569" s="263"/>
      <c r="G569" s="263"/>
      <c r="H569" s="263"/>
    </row>
    <row r="570" spans="1:8" ht="15">
      <c r="A570" s="248"/>
      <c r="B570" s="248"/>
      <c r="C570" s="248"/>
      <c r="D570" s="263"/>
      <c r="E570" s="263"/>
      <c r="F570" s="263"/>
      <c r="G570" s="263"/>
      <c r="H570" s="263"/>
    </row>
    <row r="571" spans="1:8" ht="15">
      <c r="A571" s="248"/>
      <c r="B571" s="248"/>
      <c r="C571" s="248"/>
      <c r="D571" s="263"/>
      <c r="E571" s="263"/>
      <c r="F571" s="263"/>
      <c r="G571" s="263"/>
      <c r="H571" s="263"/>
    </row>
    <row r="572" spans="1:8" ht="15">
      <c r="A572" s="248"/>
      <c r="B572" s="248"/>
      <c r="C572" s="248"/>
      <c r="D572" s="263"/>
      <c r="E572" s="263"/>
      <c r="F572" s="263"/>
      <c r="G572" s="263"/>
      <c r="H572" s="263"/>
    </row>
    <row r="573" spans="1:8" ht="15">
      <c r="A573" s="248"/>
      <c r="B573" s="248"/>
      <c r="C573" s="248"/>
      <c r="D573" s="263"/>
      <c r="E573" s="263"/>
      <c r="F573" s="263"/>
      <c r="G573" s="263"/>
      <c r="H573" s="263"/>
    </row>
    <row r="574" spans="1:8" ht="15">
      <c r="A574" s="248"/>
      <c r="B574" s="248"/>
      <c r="C574" s="248"/>
      <c r="D574" s="263"/>
      <c r="E574" s="263"/>
      <c r="F574" s="263"/>
      <c r="G574" s="263"/>
      <c r="H574" s="263"/>
    </row>
    <row r="575" spans="1:8" ht="15">
      <c r="A575" s="248"/>
      <c r="B575" s="248"/>
      <c r="C575" s="248"/>
      <c r="D575" s="263"/>
      <c r="E575" s="263"/>
      <c r="F575" s="263"/>
      <c r="G575" s="263"/>
      <c r="H575" s="263"/>
    </row>
    <row r="576" spans="1:8" ht="15">
      <c r="A576" s="248"/>
      <c r="B576" s="248"/>
      <c r="C576" s="248"/>
      <c r="D576" s="263"/>
      <c r="E576" s="263"/>
      <c r="F576" s="263"/>
      <c r="G576" s="263"/>
      <c r="H576" s="263"/>
    </row>
    <row r="577" spans="1:8" ht="15">
      <c r="A577" s="248"/>
      <c r="B577" s="248"/>
      <c r="C577" s="248"/>
      <c r="D577" s="263"/>
      <c r="E577" s="263"/>
      <c r="F577" s="263"/>
      <c r="G577" s="263"/>
      <c r="H577" s="263"/>
    </row>
    <row r="578" spans="1:8" ht="15">
      <c r="A578" s="248"/>
      <c r="B578" s="248"/>
      <c r="C578" s="248"/>
      <c r="D578" s="263"/>
      <c r="E578" s="263"/>
      <c r="F578" s="263"/>
      <c r="G578" s="263"/>
      <c r="H578" s="263"/>
    </row>
    <row r="579" spans="1:8" ht="15">
      <c r="A579" s="248"/>
      <c r="B579" s="248"/>
      <c r="C579" s="248"/>
      <c r="D579" s="263"/>
      <c r="E579" s="263"/>
      <c r="F579" s="263"/>
      <c r="G579" s="263"/>
      <c r="H579" s="263"/>
    </row>
    <row r="580" spans="1:8" ht="15">
      <c r="A580" s="248"/>
      <c r="B580" s="248"/>
      <c r="C580" s="248"/>
      <c r="D580" s="263"/>
      <c r="E580" s="263"/>
      <c r="F580" s="263"/>
      <c r="G580" s="263"/>
      <c r="H580" s="263"/>
    </row>
    <row r="581" spans="1:8" ht="15">
      <c r="A581" s="248"/>
      <c r="B581" s="248"/>
      <c r="C581" s="248"/>
      <c r="D581" s="263"/>
      <c r="E581" s="263"/>
      <c r="F581" s="263"/>
      <c r="G581" s="263"/>
      <c r="H581" s="263"/>
    </row>
    <row r="582" spans="1:8" ht="15">
      <c r="A582" s="248"/>
      <c r="B582" s="248"/>
      <c r="C582" s="248"/>
      <c r="D582" s="263"/>
      <c r="E582" s="263"/>
      <c r="F582" s="263"/>
      <c r="G582" s="263"/>
      <c r="H582" s="263"/>
    </row>
    <row r="583" spans="1:8" ht="15">
      <c r="A583" s="248"/>
      <c r="B583" s="248"/>
      <c r="C583" s="248"/>
      <c r="D583" s="263"/>
      <c r="E583" s="263"/>
      <c r="F583" s="263"/>
      <c r="G583" s="263"/>
      <c r="H583" s="263"/>
    </row>
    <row r="584" spans="1:8" ht="15">
      <c r="A584" s="248"/>
      <c r="B584" s="248"/>
      <c r="C584" s="248"/>
      <c r="D584" s="263"/>
      <c r="E584" s="263"/>
      <c r="F584" s="263"/>
      <c r="G584" s="263"/>
      <c r="H584" s="263"/>
    </row>
    <row r="585" spans="1:8" ht="15">
      <c r="A585" s="248"/>
      <c r="B585" s="248"/>
      <c r="C585" s="248"/>
      <c r="D585" s="263"/>
      <c r="E585" s="263"/>
      <c r="F585" s="263"/>
      <c r="G585" s="263"/>
      <c r="H585" s="263"/>
    </row>
    <row r="586" spans="1:8" ht="15">
      <c r="A586" s="248"/>
      <c r="B586" s="248"/>
      <c r="C586" s="248"/>
      <c r="D586" s="263"/>
      <c r="E586" s="263"/>
      <c r="F586" s="263"/>
      <c r="G586" s="263"/>
      <c r="H586" s="263"/>
    </row>
    <row r="587" spans="1:8" ht="15">
      <c r="A587" s="248"/>
      <c r="B587" s="248"/>
      <c r="C587" s="248"/>
      <c r="D587" s="263"/>
      <c r="E587" s="263"/>
      <c r="F587" s="263"/>
      <c r="G587" s="263"/>
      <c r="H587" s="263"/>
    </row>
    <row r="588" spans="1:8" ht="15">
      <c r="A588" s="248"/>
      <c r="B588" s="248"/>
      <c r="C588" s="248"/>
      <c r="D588" s="263"/>
      <c r="E588" s="263"/>
      <c r="F588" s="263"/>
      <c r="G588" s="263"/>
      <c r="H588" s="263"/>
    </row>
    <row r="589" spans="1:8" ht="15">
      <c r="A589" s="248"/>
      <c r="B589" s="248"/>
      <c r="C589" s="248"/>
      <c r="D589" s="263"/>
      <c r="E589" s="263"/>
      <c r="F589" s="263"/>
      <c r="G589" s="263"/>
      <c r="H589" s="263"/>
    </row>
    <row r="590" spans="1:8" ht="15">
      <c r="A590" s="248"/>
      <c r="B590" s="248"/>
      <c r="C590" s="248"/>
      <c r="D590" s="263"/>
      <c r="E590" s="263"/>
      <c r="F590" s="263"/>
      <c r="G590" s="263"/>
      <c r="H590" s="263"/>
    </row>
    <row r="591" spans="1:8" ht="15">
      <c r="A591" s="248"/>
      <c r="B591" s="248"/>
      <c r="C591" s="248"/>
      <c r="D591" s="263"/>
      <c r="E591" s="263"/>
      <c r="F591" s="263"/>
      <c r="G591" s="263"/>
      <c r="H591" s="263"/>
    </row>
    <row r="592" spans="1:8" ht="15">
      <c r="A592" s="248"/>
      <c r="B592" s="248"/>
      <c r="C592" s="248"/>
      <c r="D592" s="263"/>
      <c r="E592" s="263"/>
      <c r="F592" s="263"/>
      <c r="G592" s="263"/>
      <c r="H592" s="263"/>
    </row>
    <row r="593" spans="1:8" ht="15">
      <c r="A593" s="248"/>
      <c r="B593" s="248"/>
      <c r="C593" s="248"/>
      <c r="D593" s="263"/>
      <c r="E593" s="263"/>
      <c r="F593" s="263"/>
      <c r="G593" s="263"/>
      <c r="H593" s="263"/>
    </row>
    <row r="594" spans="1:8" ht="15">
      <c r="A594" s="248"/>
      <c r="B594" s="248"/>
      <c r="C594" s="248"/>
      <c r="D594" s="263"/>
      <c r="E594" s="263"/>
      <c r="F594" s="263"/>
      <c r="G594" s="263"/>
      <c r="H594" s="263"/>
    </row>
    <row r="595" spans="1:8" ht="15">
      <c r="A595" s="248"/>
      <c r="B595" s="248"/>
      <c r="C595" s="248"/>
      <c r="D595" s="263"/>
      <c r="E595" s="263"/>
      <c r="F595" s="263"/>
      <c r="G595" s="263"/>
      <c r="H595" s="263"/>
    </row>
    <row r="596" spans="1:8" ht="15">
      <c r="A596" s="248"/>
      <c r="B596" s="248"/>
      <c r="C596" s="248"/>
      <c r="D596" s="263"/>
      <c r="E596" s="263"/>
      <c r="F596" s="263"/>
      <c r="G596" s="263"/>
      <c r="H596" s="263"/>
    </row>
    <row r="597" spans="1:8" ht="15">
      <c r="A597" s="248"/>
      <c r="B597" s="248"/>
      <c r="C597" s="248"/>
      <c r="D597" s="263"/>
      <c r="E597" s="263"/>
      <c r="F597" s="263"/>
      <c r="G597" s="263"/>
      <c r="H597" s="263"/>
    </row>
    <row r="598" spans="1:8" ht="15">
      <c r="A598" s="248"/>
      <c r="B598" s="248"/>
      <c r="C598" s="248"/>
      <c r="D598" s="263"/>
      <c r="E598" s="263"/>
      <c r="F598" s="263"/>
      <c r="G598" s="263"/>
      <c r="H598" s="263"/>
    </row>
    <row r="599" spans="1:8" ht="15">
      <c r="A599" s="248"/>
      <c r="B599" s="248"/>
      <c r="C599" s="248"/>
      <c r="D599" s="263"/>
      <c r="E599" s="263"/>
      <c r="F599" s="263"/>
      <c r="G599" s="263"/>
      <c r="H599" s="263"/>
    </row>
    <row r="600" spans="1:8" ht="15">
      <c r="A600" s="248"/>
      <c r="B600" s="248"/>
      <c r="C600" s="248"/>
      <c r="D600" s="263"/>
      <c r="E600" s="263"/>
      <c r="F600" s="263"/>
      <c r="G600" s="263"/>
      <c r="H600" s="263"/>
    </row>
    <row r="601" spans="1:8" ht="15">
      <c r="A601" s="248"/>
      <c r="B601" s="248"/>
      <c r="C601" s="248"/>
      <c r="D601" s="263"/>
      <c r="E601" s="263"/>
      <c r="F601" s="263"/>
      <c r="G601" s="263"/>
      <c r="H601" s="263"/>
    </row>
    <row r="602" spans="1:8" ht="15">
      <c r="A602" s="248"/>
      <c r="B602" s="248"/>
      <c r="C602" s="248"/>
      <c r="D602" s="263"/>
      <c r="E602" s="263"/>
      <c r="F602" s="263"/>
      <c r="G602" s="263"/>
      <c r="H602" s="263"/>
    </row>
    <row r="603" spans="1:8" ht="15">
      <c r="A603" s="248"/>
      <c r="B603" s="248"/>
      <c r="C603" s="248"/>
      <c r="D603" s="263"/>
      <c r="E603" s="263"/>
      <c r="F603" s="263"/>
      <c r="G603" s="263"/>
      <c r="H603" s="263"/>
    </row>
    <row r="604" spans="1:8" ht="15">
      <c r="A604" s="248"/>
      <c r="B604" s="248"/>
      <c r="C604" s="248"/>
      <c r="D604" s="263"/>
      <c r="E604" s="263"/>
      <c r="F604" s="263"/>
      <c r="G604" s="263"/>
      <c r="H604" s="263"/>
    </row>
    <row r="605" spans="1:8" ht="15">
      <c r="A605" s="248"/>
      <c r="B605" s="248"/>
      <c r="C605" s="248"/>
      <c r="D605" s="263"/>
      <c r="E605" s="263"/>
      <c r="F605" s="263"/>
      <c r="G605" s="263"/>
      <c r="H605" s="263"/>
    </row>
    <row r="606" spans="1:8" ht="15">
      <c r="A606" s="248"/>
      <c r="B606" s="248"/>
      <c r="C606" s="248"/>
      <c r="D606" s="263"/>
      <c r="E606" s="263"/>
      <c r="F606" s="263"/>
      <c r="G606" s="263"/>
      <c r="H606" s="263"/>
    </row>
    <row r="607" spans="1:8" ht="15">
      <c r="A607" s="248"/>
      <c r="B607" s="248"/>
      <c r="C607" s="248"/>
      <c r="D607" s="263"/>
      <c r="E607" s="263"/>
      <c r="F607" s="263"/>
      <c r="G607" s="263"/>
      <c r="H607" s="263"/>
    </row>
    <row r="608" spans="1:8" ht="15">
      <c r="A608" s="248"/>
      <c r="B608" s="248"/>
      <c r="C608" s="248"/>
      <c r="D608" s="263"/>
      <c r="E608" s="263"/>
      <c r="F608" s="263"/>
      <c r="G608" s="263"/>
      <c r="H608" s="263"/>
    </row>
    <row r="609" spans="1:8" ht="15">
      <c r="A609" s="248"/>
      <c r="B609" s="248"/>
      <c r="C609" s="248"/>
      <c r="D609" s="263"/>
      <c r="E609" s="263"/>
      <c r="F609" s="263"/>
      <c r="G609" s="263"/>
      <c r="H609" s="263"/>
    </row>
    <row r="610" spans="1:8" ht="15">
      <c r="A610" s="248"/>
      <c r="B610" s="248"/>
      <c r="C610" s="248"/>
      <c r="D610" s="263"/>
      <c r="E610" s="263"/>
      <c r="F610" s="263"/>
      <c r="G610" s="263"/>
      <c r="H610" s="263"/>
    </row>
    <row r="611" spans="1:8" ht="15">
      <c r="A611" s="248"/>
      <c r="B611" s="248"/>
      <c r="C611" s="248"/>
      <c r="D611" s="263"/>
      <c r="E611" s="263"/>
      <c r="F611" s="263"/>
      <c r="G611" s="263"/>
      <c r="H611" s="263"/>
    </row>
    <row r="612" spans="1:8" ht="15">
      <c r="A612" s="248"/>
      <c r="B612" s="248"/>
      <c r="C612" s="248"/>
      <c r="D612" s="263"/>
      <c r="E612" s="263"/>
      <c r="F612" s="263"/>
      <c r="G612" s="263"/>
      <c r="H612" s="263"/>
    </row>
    <row r="613" spans="1:8" ht="15">
      <c r="A613" s="248"/>
      <c r="B613" s="248"/>
      <c r="C613" s="248"/>
      <c r="D613" s="263"/>
      <c r="E613" s="263"/>
      <c r="F613" s="263"/>
      <c r="G613" s="263"/>
      <c r="H613" s="263"/>
    </row>
    <row r="614" spans="1:8" ht="15">
      <c r="A614" s="248"/>
      <c r="B614" s="248"/>
      <c r="C614" s="248"/>
      <c r="D614" s="263"/>
      <c r="E614" s="263"/>
      <c r="F614" s="263"/>
      <c r="G614" s="263"/>
      <c r="H614" s="263"/>
    </row>
    <row r="615" spans="1:8" ht="15">
      <c r="A615" s="248"/>
      <c r="B615" s="248"/>
      <c r="C615" s="248"/>
      <c r="D615" s="263"/>
      <c r="E615" s="263"/>
      <c r="F615" s="263"/>
      <c r="G615" s="263"/>
      <c r="H615" s="263"/>
    </row>
    <row r="616" spans="1:8" ht="15">
      <c r="A616" s="248"/>
      <c r="B616" s="248"/>
      <c r="C616" s="248"/>
      <c r="D616" s="263"/>
      <c r="E616" s="263"/>
      <c r="F616" s="263"/>
      <c r="G616" s="263"/>
      <c r="H616" s="263"/>
    </row>
    <row r="617" spans="1:8" ht="15">
      <c r="A617" s="248"/>
      <c r="B617" s="248"/>
      <c r="C617" s="248"/>
      <c r="D617" s="263"/>
      <c r="E617" s="263"/>
      <c r="F617" s="263"/>
      <c r="G617" s="263"/>
      <c r="H617" s="263"/>
    </row>
    <row r="618" spans="1:8" ht="15">
      <c r="A618" s="248"/>
      <c r="B618" s="248"/>
      <c r="C618" s="248"/>
      <c r="D618" s="263"/>
      <c r="E618" s="263"/>
      <c r="F618" s="263"/>
      <c r="G618" s="263"/>
      <c r="H618" s="263"/>
    </row>
    <row r="619" spans="1:8" ht="15">
      <c r="A619" s="248"/>
      <c r="B619" s="248"/>
      <c r="C619" s="248"/>
      <c r="D619" s="263"/>
      <c r="E619" s="263"/>
      <c r="F619" s="263"/>
      <c r="G619" s="263"/>
      <c r="H619" s="263"/>
    </row>
    <row r="620" spans="1:8" ht="15">
      <c r="A620" s="248"/>
      <c r="B620" s="248"/>
      <c r="C620" s="248"/>
      <c r="D620" s="263"/>
      <c r="E620" s="263"/>
      <c r="F620" s="263"/>
      <c r="G620" s="263"/>
      <c r="H620" s="263"/>
    </row>
    <row r="621" spans="1:8" ht="15">
      <c r="A621" s="248"/>
      <c r="B621" s="248"/>
      <c r="C621" s="248"/>
      <c r="D621" s="263"/>
      <c r="E621" s="263"/>
      <c r="F621" s="263"/>
      <c r="G621" s="263"/>
      <c r="H621" s="263"/>
    </row>
    <row r="622" spans="1:8" ht="15">
      <c r="A622" s="248"/>
      <c r="B622" s="248"/>
      <c r="C622" s="248"/>
      <c r="D622" s="263"/>
      <c r="E622" s="263"/>
      <c r="F622" s="263"/>
      <c r="G622" s="263"/>
      <c r="H622" s="263"/>
    </row>
    <row r="623" spans="1:8" ht="15">
      <c r="A623" s="248"/>
      <c r="B623" s="248"/>
      <c r="C623" s="248"/>
      <c r="D623" s="263"/>
      <c r="E623" s="263"/>
      <c r="F623" s="263"/>
      <c r="G623" s="263"/>
      <c r="H623" s="263"/>
    </row>
    <row r="624" spans="1:8" ht="15">
      <c r="A624" s="248"/>
      <c r="B624" s="248"/>
      <c r="C624" s="248"/>
      <c r="D624" s="263"/>
      <c r="E624" s="263"/>
      <c r="F624" s="263"/>
      <c r="G624" s="263"/>
      <c r="H624" s="263"/>
    </row>
    <row r="625" spans="1:8" ht="15">
      <c r="A625" s="248"/>
      <c r="B625" s="248"/>
      <c r="C625" s="248"/>
      <c r="D625" s="263"/>
      <c r="E625" s="263"/>
      <c r="F625" s="263"/>
      <c r="G625" s="263"/>
      <c r="H625" s="263"/>
    </row>
    <row r="626" spans="1:8" ht="15">
      <c r="A626" s="248"/>
      <c r="B626" s="248"/>
      <c r="C626" s="248"/>
      <c r="D626" s="263"/>
      <c r="E626" s="263"/>
      <c r="F626" s="263"/>
      <c r="G626" s="263"/>
      <c r="H626" s="263"/>
    </row>
    <row r="627" spans="1:8" ht="15">
      <c r="A627" s="248"/>
      <c r="B627" s="248"/>
      <c r="C627" s="248"/>
      <c r="D627" s="263"/>
      <c r="E627" s="263"/>
      <c r="F627" s="263"/>
      <c r="G627" s="263"/>
      <c r="H627" s="263"/>
    </row>
    <row r="628" spans="1:8" ht="15">
      <c r="A628" s="248"/>
      <c r="B628" s="248"/>
      <c r="C628" s="248"/>
      <c r="D628" s="263"/>
      <c r="E628" s="263"/>
      <c r="F628" s="263"/>
      <c r="G628" s="263"/>
      <c r="H628" s="263"/>
    </row>
    <row r="629" spans="1:8" ht="15">
      <c r="A629" s="248"/>
      <c r="B629" s="248"/>
      <c r="C629" s="248"/>
      <c r="D629" s="263"/>
      <c r="E629" s="263"/>
      <c r="F629" s="263"/>
      <c r="G629" s="263"/>
      <c r="H629" s="263"/>
    </row>
    <row r="630" spans="1:8" ht="15">
      <c r="A630" s="248"/>
      <c r="B630" s="248"/>
      <c r="C630" s="248"/>
      <c r="D630" s="263"/>
      <c r="E630" s="263"/>
      <c r="F630" s="263"/>
      <c r="G630" s="263"/>
      <c r="H630" s="263"/>
    </row>
    <row r="631" spans="1:8" ht="15">
      <c r="A631" s="248"/>
      <c r="B631" s="248"/>
      <c r="C631" s="248"/>
      <c r="D631" s="263"/>
      <c r="E631" s="263"/>
      <c r="F631" s="263"/>
      <c r="G631" s="263"/>
      <c r="H631" s="263"/>
    </row>
    <row r="632" spans="1:8" ht="15">
      <c r="A632" s="248"/>
      <c r="B632" s="248"/>
      <c r="C632" s="248"/>
      <c r="D632" s="263"/>
      <c r="E632" s="263"/>
      <c r="F632" s="263"/>
      <c r="G632" s="263"/>
      <c r="H632" s="263"/>
    </row>
    <row r="633" spans="1:8" ht="15">
      <c r="A633" s="248"/>
      <c r="B633" s="248"/>
      <c r="C633" s="248"/>
      <c r="D633" s="263"/>
      <c r="E633" s="263"/>
      <c r="F633" s="263"/>
      <c r="G633" s="263"/>
      <c r="H633" s="263"/>
    </row>
    <row r="634" spans="1:8" ht="15">
      <c r="A634" s="248"/>
      <c r="B634" s="248"/>
      <c r="C634" s="248"/>
      <c r="D634" s="263"/>
      <c r="E634" s="263"/>
      <c r="F634" s="263"/>
      <c r="G634" s="263"/>
      <c r="H634" s="263"/>
    </row>
    <row r="635" spans="1:8" ht="15">
      <c r="A635" s="248"/>
      <c r="B635" s="248"/>
      <c r="C635" s="248"/>
      <c r="D635" s="263"/>
      <c r="E635" s="263"/>
      <c r="F635" s="263"/>
      <c r="G635" s="263"/>
      <c r="H635" s="263"/>
    </row>
    <row r="636" spans="1:8" ht="15">
      <c r="A636" s="248"/>
      <c r="B636" s="248"/>
      <c r="C636" s="248"/>
      <c r="D636" s="263"/>
      <c r="E636" s="263"/>
      <c r="F636" s="263"/>
      <c r="G636" s="263"/>
      <c r="H636" s="263"/>
    </row>
    <row r="637" spans="1:8" ht="15">
      <c r="A637" s="248"/>
      <c r="B637" s="248"/>
      <c r="C637" s="248"/>
      <c r="D637" s="263"/>
      <c r="E637" s="263"/>
      <c r="F637" s="263"/>
      <c r="G637" s="263"/>
      <c r="H637" s="263"/>
    </row>
    <row r="638" spans="1:8" ht="15">
      <c r="A638" s="248"/>
      <c r="B638" s="248"/>
      <c r="C638" s="248"/>
      <c r="D638" s="263"/>
      <c r="E638" s="263"/>
      <c r="F638" s="263"/>
      <c r="G638" s="263"/>
      <c r="H638" s="263"/>
    </row>
    <row r="639" spans="1:8" ht="15">
      <c r="A639" s="248"/>
      <c r="B639" s="248"/>
      <c r="C639" s="248"/>
      <c r="D639" s="263"/>
      <c r="E639" s="263"/>
      <c r="F639" s="263"/>
      <c r="G639" s="263"/>
      <c r="H639" s="263"/>
    </row>
    <row r="640" spans="1:8" ht="15">
      <c r="A640" s="248"/>
      <c r="B640" s="248"/>
      <c r="C640" s="248"/>
      <c r="D640" s="263"/>
      <c r="E640" s="263"/>
      <c r="F640" s="263"/>
      <c r="G640" s="263"/>
      <c r="H640" s="263"/>
    </row>
    <row r="641" spans="1:8" ht="15">
      <c r="A641" s="248"/>
      <c r="B641" s="248"/>
      <c r="C641" s="248"/>
      <c r="D641" s="263"/>
      <c r="E641" s="263"/>
      <c r="F641" s="263"/>
      <c r="G641" s="263"/>
      <c r="H641" s="263"/>
    </row>
    <row r="642" spans="1:8" ht="15">
      <c r="A642" s="248"/>
      <c r="B642" s="248"/>
      <c r="C642" s="248"/>
      <c r="D642" s="263"/>
      <c r="E642" s="263"/>
      <c r="F642" s="263"/>
      <c r="G642" s="263"/>
      <c r="H642" s="263"/>
    </row>
    <row r="643" spans="1:8" ht="15">
      <c r="A643" s="248"/>
      <c r="B643" s="248"/>
      <c r="C643" s="248"/>
      <c r="D643" s="263"/>
      <c r="E643" s="263"/>
      <c r="F643" s="263"/>
      <c r="G643" s="263"/>
      <c r="H643" s="263"/>
    </row>
    <row r="644" spans="1:8" ht="15">
      <c r="A644" s="248"/>
      <c r="B644" s="248"/>
      <c r="C644" s="248"/>
      <c r="D644" s="263"/>
      <c r="E644" s="263"/>
      <c r="F644" s="263"/>
      <c r="G644" s="263"/>
      <c r="H644" s="263"/>
    </row>
    <row r="645" spans="1:8" ht="15">
      <c r="A645" s="248"/>
      <c r="B645" s="248"/>
      <c r="C645" s="248"/>
      <c r="D645" s="263"/>
      <c r="E645" s="263"/>
      <c r="F645" s="263"/>
      <c r="G645" s="263"/>
      <c r="H645" s="263"/>
    </row>
    <row r="646" spans="1:8" ht="15">
      <c r="A646" s="248"/>
      <c r="B646" s="248"/>
      <c r="C646" s="248"/>
      <c r="D646" s="263"/>
      <c r="E646" s="263"/>
      <c r="F646" s="263"/>
      <c r="G646" s="263"/>
      <c r="H646" s="263"/>
    </row>
    <row r="647" spans="1:8" ht="15">
      <c r="A647" s="248"/>
      <c r="B647" s="248"/>
      <c r="C647" s="248"/>
      <c r="D647" s="263"/>
      <c r="E647" s="263"/>
      <c r="F647" s="263"/>
      <c r="G647" s="263"/>
      <c r="H647" s="263"/>
    </row>
    <row r="648" spans="1:8" ht="15">
      <c r="A648" s="248"/>
      <c r="B648" s="248"/>
      <c r="C648" s="248"/>
      <c r="D648" s="263"/>
      <c r="E648" s="263"/>
      <c r="F648" s="263"/>
      <c r="G648" s="263"/>
      <c r="H648" s="263"/>
    </row>
    <row r="649" spans="1:8" ht="15">
      <c r="A649" s="248"/>
      <c r="B649" s="248"/>
      <c r="C649" s="248"/>
      <c r="D649" s="263"/>
      <c r="E649" s="263"/>
      <c r="F649" s="263"/>
      <c r="G649" s="263"/>
      <c r="H649" s="263"/>
    </row>
    <row r="650" spans="1:8" ht="15">
      <c r="A650" s="248"/>
      <c r="B650" s="248"/>
      <c r="C650" s="248"/>
      <c r="D650" s="263"/>
      <c r="E650" s="263"/>
      <c r="F650" s="263"/>
      <c r="G650" s="263"/>
      <c r="H650" s="263"/>
    </row>
    <row r="651" spans="1:8" ht="15">
      <c r="A651" s="248"/>
      <c r="B651" s="248"/>
      <c r="C651" s="248"/>
      <c r="D651" s="263"/>
      <c r="E651" s="263"/>
      <c r="F651" s="263"/>
      <c r="G651" s="263"/>
      <c r="H651" s="263"/>
    </row>
    <row r="652" spans="1:8" ht="15">
      <c r="A652" s="248"/>
      <c r="B652" s="248"/>
      <c r="C652" s="248"/>
      <c r="D652" s="263"/>
      <c r="E652" s="263"/>
      <c r="F652" s="263"/>
      <c r="G652" s="263"/>
      <c r="H652" s="263"/>
    </row>
    <row r="653" spans="1:8" ht="15">
      <c r="A653" s="248"/>
      <c r="B653" s="248"/>
      <c r="C653" s="248"/>
      <c r="D653" s="263"/>
      <c r="E653" s="263"/>
      <c r="F653" s="263"/>
      <c r="G653" s="263"/>
      <c r="H653" s="263"/>
    </row>
    <row r="654" spans="1:8" ht="15">
      <c r="A654" s="248"/>
      <c r="B654" s="248"/>
      <c r="C654" s="248"/>
      <c r="D654" s="263"/>
      <c r="E654" s="263"/>
      <c r="F654" s="263"/>
      <c r="G654" s="263"/>
      <c r="H654" s="263"/>
    </row>
    <row r="655" spans="1:8" ht="15">
      <c r="A655" s="248"/>
      <c r="B655" s="248"/>
      <c r="C655" s="248"/>
      <c r="D655" s="263"/>
      <c r="E655" s="263"/>
      <c r="F655" s="263"/>
      <c r="G655" s="263"/>
      <c r="H655" s="263"/>
    </row>
    <row r="656" spans="1:8" ht="15">
      <c r="A656" s="248"/>
      <c r="B656" s="248"/>
      <c r="C656" s="248"/>
      <c r="D656" s="263"/>
      <c r="E656" s="263"/>
      <c r="F656" s="263"/>
      <c r="G656" s="263"/>
      <c r="H656" s="263"/>
    </row>
    <row r="657" spans="1:8" ht="15">
      <c r="A657" s="248"/>
      <c r="B657" s="248"/>
      <c r="C657" s="248"/>
      <c r="D657" s="263"/>
      <c r="E657" s="263"/>
      <c r="F657" s="263"/>
      <c r="G657" s="263"/>
      <c r="H657" s="263"/>
    </row>
    <row r="658" spans="1:8" ht="15">
      <c r="A658" s="248"/>
      <c r="B658" s="248"/>
      <c r="C658" s="248"/>
      <c r="D658" s="263"/>
      <c r="E658" s="263"/>
      <c r="F658" s="263"/>
      <c r="G658" s="263"/>
      <c r="H658" s="263"/>
    </row>
    <row r="659" spans="1:8" ht="15">
      <c r="A659" s="248"/>
      <c r="B659" s="248"/>
      <c r="C659" s="248"/>
      <c r="D659" s="263"/>
      <c r="E659" s="263"/>
      <c r="F659" s="263"/>
      <c r="G659" s="263"/>
      <c r="H659" s="263"/>
    </row>
    <row r="660" spans="1:8" ht="15">
      <c r="A660" s="248"/>
      <c r="B660" s="248"/>
      <c r="C660" s="248"/>
      <c r="D660" s="263"/>
      <c r="E660" s="263"/>
      <c r="F660" s="263"/>
      <c r="G660" s="263"/>
      <c r="H660" s="263"/>
    </row>
    <row r="661" spans="1:8" ht="15">
      <c r="A661" s="248"/>
      <c r="B661" s="248"/>
      <c r="C661" s="248"/>
      <c r="D661" s="263"/>
      <c r="E661" s="263"/>
      <c r="F661" s="263"/>
      <c r="G661" s="263"/>
      <c r="H661" s="263"/>
    </row>
    <row r="662" spans="1:8" ht="15">
      <c r="A662" s="248"/>
      <c r="B662" s="248"/>
      <c r="C662" s="248"/>
      <c r="D662" s="263"/>
      <c r="E662" s="263"/>
      <c r="F662" s="263"/>
      <c r="G662" s="263"/>
      <c r="H662" s="263"/>
    </row>
    <row r="663" spans="1:8" ht="15">
      <c r="A663" s="248"/>
      <c r="B663" s="248"/>
      <c r="C663" s="248"/>
      <c r="D663" s="263"/>
      <c r="E663" s="263"/>
      <c r="F663" s="263"/>
      <c r="G663" s="263"/>
      <c r="H663" s="263"/>
    </row>
    <row r="664" spans="1:8" ht="15">
      <c r="A664" s="248"/>
      <c r="B664" s="248"/>
      <c r="C664" s="248"/>
      <c r="D664" s="263"/>
      <c r="E664" s="263"/>
      <c r="F664" s="263"/>
      <c r="G664" s="263"/>
      <c r="H664" s="263"/>
    </row>
    <row r="665" spans="1:8" ht="15">
      <c r="A665" s="248"/>
      <c r="B665" s="248"/>
      <c r="C665" s="248"/>
      <c r="D665" s="263"/>
      <c r="E665" s="263"/>
      <c r="F665" s="263"/>
      <c r="G665" s="263"/>
      <c r="H665" s="263"/>
    </row>
    <row r="666" spans="1:8" ht="15">
      <c r="A666" s="248"/>
      <c r="B666" s="248"/>
      <c r="C666" s="248"/>
      <c r="D666" s="263"/>
      <c r="E666" s="263"/>
      <c r="F666" s="263"/>
      <c r="G666" s="263"/>
      <c r="H666" s="263"/>
    </row>
    <row r="667" spans="1:8" ht="15">
      <c r="A667" s="248"/>
      <c r="B667" s="248"/>
      <c r="C667" s="248"/>
      <c r="D667" s="263"/>
      <c r="E667" s="263"/>
      <c r="F667" s="263"/>
      <c r="G667" s="263"/>
      <c r="H667" s="263"/>
    </row>
    <row r="668" spans="1:8" ht="15">
      <c r="A668" s="248"/>
      <c r="B668" s="248"/>
      <c r="C668" s="248"/>
      <c r="D668" s="263"/>
      <c r="E668" s="263"/>
      <c r="F668" s="263"/>
      <c r="G668" s="263"/>
      <c r="H668" s="263"/>
    </row>
    <row r="669" spans="1:8" ht="15">
      <c r="A669" s="248"/>
      <c r="B669" s="248"/>
      <c r="C669" s="248"/>
      <c r="D669" s="263"/>
      <c r="E669" s="263"/>
      <c r="F669" s="263"/>
      <c r="G669" s="263"/>
      <c r="H669" s="263"/>
    </row>
    <row r="670" spans="1:8" ht="15">
      <c r="A670" s="248"/>
      <c r="B670" s="248"/>
      <c r="C670" s="248"/>
      <c r="D670" s="263"/>
      <c r="E670" s="263"/>
      <c r="F670" s="263"/>
      <c r="G670" s="263"/>
      <c r="H670" s="263"/>
    </row>
    <row r="671" spans="1:8" ht="15">
      <c r="A671" s="248"/>
      <c r="B671" s="248"/>
      <c r="C671" s="248"/>
      <c r="D671" s="263"/>
      <c r="E671" s="263"/>
      <c r="F671" s="263"/>
      <c r="G671" s="263"/>
      <c r="H671" s="263"/>
    </row>
    <row r="672" spans="1:8" ht="15">
      <c r="A672" s="248"/>
      <c r="B672" s="248"/>
      <c r="C672" s="248"/>
      <c r="D672" s="263"/>
      <c r="E672" s="263"/>
      <c r="F672" s="263"/>
      <c r="G672" s="263"/>
      <c r="H672" s="263"/>
    </row>
    <row r="673" spans="1:8" ht="15">
      <c r="A673" s="248"/>
      <c r="B673" s="248"/>
      <c r="C673" s="248"/>
      <c r="D673" s="263"/>
      <c r="E673" s="263"/>
      <c r="F673" s="263"/>
      <c r="G673" s="263"/>
      <c r="H673" s="263"/>
    </row>
    <row r="674" spans="1:8" ht="15">
      <c r="A674" s="248"/>
      <c r="B674" s="248"/>
      <c r="C674" s="248"/>
      <c r="D674" s="263"/>
      <c r="E674" s="263"/>
      <c r="F674" s="263"/>
      <c r="G674" s="263"/>
      <c r="H674" s="263"/>
    </row>
    <row r="675" spans="1:8" ht="15">
      <c r="A675" s="248"/>
      <c r="B675" s="248"/>
      <c r="C675" s="248"/>
      <c r="D675" s="263"/>
      <c r="E675" s="263"/>
      <c r="F675" s="263"/>
      <c r="G675" s="263"/>
      <c r="H675" s="263"/>
    </row>
    <row r="676" spans="1:8" ht="15">
      <c r="A676" s="248"/>
      <c r="B676" s="248"/>
      <c r="C676" s="248"/>
      <c r="D676" s="263"/>
      <c r="E676" s="263"/>
      <c r="F676" s="263"/>
      <c r="G676" s="263"/>
      <c r="H676" s="263"/>
    </row>
    <row r="677" spans="1:8" ht="15">
      <c r="A677" s="248"/>
      <c r="B677" s="248"/>
      <c r="C677" s="248"/>
      <c r="D677" s="263"/>
      <c r="E677" s="263"/>
      <c r="F677" s="263"/>
      <c r="G677" s="263"/>
      <c r="H677" s="263"/>
    </row>
    <row r="678" spans="1:8" ht="15">
      <c r="A678" s="248"/>
      <c r="B678" s="248"/>
      <c r="C678" s="248"/>
      <c r="D678" s="263"/>
      <c r="E678" s="263"/>
      <c r="F678" s="263"/>
      <c r="G678" s="263"/>
      <c r="H678" s="263"/>
    </row>
    <row r="679" spans="1:8" ht="15">
      <c r="A679" s="248"/>
      <c r="B679" s="248"/>
      <c r="C679" s="248"/>
      <c r="D679" s="263"/>
      <c r="E679" s="263"/>
      <c r="F679" s="263"/>
      <c r="G679" s="263"/>
      <c r="H679" s="263"/>
    </row>
    <row r="680" spans="1:8" ht="15">
      <c r="A680" s="248"/>
      <c r="B680" s="248"/>
      <c r="C680" s="248"/>
      <c r="D680" s="263"/>
      <c r="E680" s="263"/>
      <c r="F680" s="263"/>
      <c r="G680" s="263"/>
      <c r="H680" s="263"/>
    </row>
    <row r="681" spans="1:8" ht="15">
      <c r="A681" s="248"/>
      <c r="B681" s="248"/>
      <c r="C681" s="248"/>
      <c r="D681" s="263"/>
      <c r="E681" s="263"/>
      <c r="F681" s="263"/>
      <c r="G681" s="263"/>
      <c r="H681" s="263"/>
    </row>
    <row r="682" spans="1:8" ht="15">
      <c r="A682" s="248"/>
      <c r="B682" s="248"/>
      <c r="C682" s="248"/>
      <c r="D682" s="263"/>
      <c r="E682" s="263"/>
      <c r="F682" s="263"/>
      <c r="G682" s="263"/>
      <c r="H682" s="263"/>
    </row>
    <row r="683" spans="1:8" ht="15">
      <c r="A683" s="248"/>
      <c r="B683" s="248"/>
      <c r="C683" s="248"/>
      <c r="D683" s="263"/>
      <c r="E683" s="263"/>
      <c r="F683" s="263"/>
      <c r="G683" s="263"/>
      <c r="H683" s="263"/>
    </row>
    <row r="684" spans="1:8" ht="15">
      <c r="A684" s="248"/>
      <c r="B684" s="248"/>
      <c r="C684" s="248"/>
      <c r="D684" s="263"/>
      <c r="E684" s="263"/>
      <c r="F684" s="263"/>
      <c r="G684" s="263"/>
      <c r="H684" s="263"/>
    </row>
    <row r="685" spans="1:8" ht="15">
      <c r="A685" s="248"/>
      <c r="B685" s="248"/>
      <c r="C685" s="248"/>
      <c r="D685" s="263"/>
      <c r="E685" s="263"/>
      <c r="F685" s="263"/>
      <c r="G685" s="263"/>
      <c r="H685" s="263"/>
    </row>
    <row r="686" spans="1:8" ht="15">
      <c r="A686" s="248"/>
      <c r="B686" s="248"/>
      <c r="C686" s="248"/>
      <c r="D686" s="263"/>
      <c r="E686" s="263"/>
      <c r="F686" s="263"/>
      <c r="G686" s="263"/>
      <c r="H686" s="263"/>
    </row>
    <row r="687" spans="1:8" ht="15">
      <c r="A687" s="248"/>
      <c r="B687" s="248"/>
      <c r="C687" s="248"/>
      <c r="D687" s="263"/>
      <c r="E687" s="263"/>
      <c r="F687" s="263"/>
      <c r="G687" s="263"/>
      <c r="H687" s="263"/>
    </row>
    <row r="688" spans="1:8" ht="15">
      <c r="A688" s="248"/>
      <c r="B688" s="248"/>
      <c r="C688" s="248"/>
      <c r="D688" s="263"/>
      <c r="E688" s="263"/>
      <c r="F688" s="263"/>
      <c r="G688" s="263"/>
      <c r="H688" s="263"/>
    </row>
    <row r="689" spans="1:8" ht="15">
      <c r="A689" s="248"/>
      <c r="B689" s="248"/>
      <c r="C689" s="248"/>
      <c r="D689" s="263"/>
      <c r="E689" s="263"/>
      <c r="F689" s="263"/>
      <c r="G689" s="263"/>
      <c r="H689" s="263"/>
    </row>
    <row r="690" spans="1:8" ht="15">
      <c r="A690" s="248"/>
      <c r="B690" s="248"/>
      <c r="C690" s="248"/>
      <c r="D690" s="263"/>
      <c r="E690" s="263"/>
      <c r="F690" s="263"/>
      <c r="G690" s="263"/>
      <c r="H690" s="263"/>
    </row>
    <row r="691" spans="1:8" ht="15">
      <c r="A691" s="248"/>
      <c r="B691" s="248"/>
      <c r="C691" s="248"/>
      <c r="D691" s="263"/>
      <c r="E691" s="263"/>
      <c r="F691" s="263"/>
      <c r="G691" s="263"/>
      <c r="H691" s="263"/>
    </row>
    <row r="692" spans="1:8" ht="15">
      <c r="A692" s="248"/>
      <c r="B692" s="248"/>
      <c r="C692" s="248"/>
      <c r="D692" s="263"/>
      <c r="E692" s="263"/>
      <c r="F692" s="263"/>
      <c r="G692" s="263"/>
      <c r="H692" s="263"/>
    </row>
    <row r="693" spans="1:8" ht="15">
      <c r="A693" s="248"/>
      <c r="B693" s="248"/>
      <c r="C693" s="248"/>
      <c r="D693" s="263"/>
      <c r="E693" s="263"/>
      <c r="F693" s="263"/>
      <c r="G693" s="263"/>
      <c r="H693" s="263"/>
    </row>
    <row r="694" spans="1:8" ht="15">
      <c r="A694" s="248"/>
      <c r="B694" s="248"/>
      <c r="C694" s="248"/>
      <c r="D694" s="263"/>
      <c r="E694" s="263"/>
      <c r="F694" s="263"/>
      <c r="G694" s="263"/>
      <c r="H694" s="263"/>
    </row>
    <row r="695" spans="1:8" ht="15">
      <c r="A695" s="248"/>
      <c r="B695" s="248"/>
      <c r="C695" s="248"/>
      <c r="D695" s="263"/>
      <c r="E695" s="263"/>
      <c r="F695" s="263"/>
      <c r="G695" s="263"/>
      <c r="H695" s="263"/>
    </row>
    <row r="696" spans="1:8" ht="15">
      <c r="A696" s="248"/>
      <c r="B696" s="248"/>
      <c r="C696" s="248"/>
      <c r="D696" s="263"/>
      <c r="E696" s="263"/>
      <c r="F696" s="263"/>
      <c r="G696" s="263"/>
      <c r="H696" s="263"/>
    </row>
    <row r="697" spans="1:8" ht="15">
      <c r="A697" s="248"/>
      <c r="B697" s="248"/>
      <c r="C697" s="248"/>
      <c r="D697" s="263"/>
      <c r="E697" s="263"/>
      <c r="F697" s="263"/>
      <c r="G697" s="263"/>
      <c r="H697" s="263"/>
    </row>
    <row r="698" spans="1:8" ht="15">
      <c r="A698" s="248"/>
      <c r="B698" s="248"/>
      <c r="C698" s="248"/>
      <c r="D698" s="263"/>
      <c r="E698" s="263"/>
      <c r="F698" s="263"/>
      <c r="G698" s="263"/>
      <c r="H698" s="263"/>
    </row>
    <row r="699" spans="1:8" ht="15">
      <c r="A699" s="248"/>
      <c r="B699" s="248"/>
      <c r="C699" s="248"/>
      <c r="D699" s="263"/>
      <c r="E699" s="263"/>
      <c r="F699" s="263"/>
      <c r="G699" s="263"/>
      <c r="H699" s="263"/>
    </row>
    <row r="700" spans="1:8" ht="15">
      <c r="A700" s="248"/>
      <c r="B700" s="248"/>
      <c r="C700" s="248"/>
      <c r="D700" s="263"/>
      <c r="E700" s="263"/>
      <c r="F700" s="263"/>
      <c r="G700" s="263"/>
      <c r="H700" s="263"/>
    </row>
    <row r="701" spans="1:8" ht="15">
      <c r="A701" s="248"/>
      <c r="B701" s="248"/>
      <c r="C701" s="248"/>
      <c r="D701" s="263"/>
      <c r="E701" s="263"/>
      <c r="F701" s="263"/>
      <c r="G701" s="263"/>
      <c r="H701" s="263"/>
    </row>
    <row r="702" spans="1:8" ht="15">
      <c r="A702" s="248"/>
      <c r="B702" s="248"/>
      <c r="C702" s="248"/>
      <c r="D702" s="263"/>
      <c r="E702" s="263"/>
      <c r="F702" s="263"/>
      <c r="G702" s="263"/>
      <c r="H702" s="263"/>
    </row>
    <row r="703" spans="1:8" ht="15">
      <c r="A703" s="248"/>
      <c r="B703" s="248"/>
      <c r="C703" s="248"/>
      <c r="D703" s="263"/>
      <c r="E703" s="263"/>
      <c r="F703" s="263"/>
      <c r="G703" s="263"/>
      <c r="H703" s="263"/>
    </row>
    <row r="704" spans="1:8" ht="15">
      <c r="A704" s="248"/>
      <c r="B704" s="248"/>
      <c r="C704" s="248"/>
      <c r="D704" s="263"/>
      <c r="E704" s="263"/>
      <c r="F704" s="263"/>
      <c r="G704" s="263"/>
      <c r="H704" s="263"/>
    </row>
    <row r="705" spans="1:8" ht="15">
      <c r="A705" s="248"/>
      <c r="B705" s="248"/>
      <c r="C705" s="248"/>
      <c r="D705" s="263"/>
      <c r="E705" s="263"/>
      <c r="F705" s="263"/>
      <c r="G705" s="263"/>
      <c r="H705" s="263"/>
    </row>
    <row r="706" spans="1:8" ht="15">
      <c r="A706" s="248"/>
      <c r="B706" s="248"/>
      <c r="C706" s="248"/>
      <c r="D706" s="263"/>
      <c r="E706" s="263"/>
      <c r="F706" s="263"/>
      <c r="G706" s="263"/>
      <c r="H706" s="263"/>
    </row>
    <row r="707" spans="1:8" ht="15">
      <c r="A707" s="248"/>
      <c r="B707" s="248"/>
      <c r="C707" s="248"/>
      <c r="D707" s="263"/>
      <c r="E707" s="263"/>
      <c r="F707" s="263"/>
      <c r="G707" s="263"/>
      <c r="H707" s="263"/>
    </row>
    <row r="708" spans="1:8" ht="15">
      <c r="A708" s="248"/>
      <c r="B708" s="248"/>
      <c r="C708" s="248"/>
      <c r="D708" s="263"/>
      <c r="E708" s="263"/>
      <c r="F708" s="263"/>
      <c r="G708" s="263"/>
      <c r="H708" s="263"/>
    </row>
    <row r="709" spans="1:8" ht="15">
      <c r="A709" s="248"/>
      <c r="B709" s="248"/>
      <c r="C709" s="248"/>
      <c r="D709" s="263"/>
      <c r="E709" s="263"/>
      <c r="F709" s="263"/>
      <c r="G709" s="263"/>
      <c r="H709" s="263"/>
    </row>
    <row r="710" spans="1:8" ht="15">
      <c r="A710" s="248"/>
      <c r="B710" s="248"/>
      <c r="C710" s="248"/>
      <c r="D710" s="263"/>
      <c r="E710" s="263"/>
      <c r="F710" s="263"/>
      <c r="G710" s="263"/>
      <c r="H710" s="263"/>
    </row>
    <row r="711" spans="1:8" ht="15">
      <c r="A711" s="248"/>
      <c r="B711" s="248"/>
      <c r="C711" s="248"/>
      <c r="D711" s="263"/>
      <c r="E711" s="263"/>
      <c r="F711" s="263"/>
      <c r="G711" s="263"/>
      <c r="H711" s="263"/>
    </row>
    <row r="712" spans="1:8" ht="15">
      <c r="A712" s="248"/>
      <c r="B712" s="248"/>
      <c r="C712" s="248"/>
      <c r="D712" s="263"/>
      <c r="E712" s="263"/>
      <c r="F712" s="263"/>
      <c r="G712" s="263"/>
      <c r="H712" s="263"/>
    </row>
    <row r="713" spans="1:8" ht="15">
      <c r="A713" s="248"/>
      <c r="B713" s="248"/>
      <c r="C713" s="248"/>
      <c r="D713" s="263"/>
      <c r="E713" s="263"/>
      <c r="F713" s="263"/>
      <c r="G713" s="263"/>
      <c r="H713" s="263"/>
    </row>
    <row r="714" spans="1:8" ht="15">
      <c r="A714" s="248"/>
      <c r="B714" s="248"/>
      <c r="C714" s="248"/>
      <c r="D714" s="263"/>
      <c r="E714" s="263"/>
      <c r="F714" s="263"/>
      <c r="G714" s="263"/>
      <c r="H714" s="263"/>
    </row>
    <row r="715" spans="1:8" ht="15">
      <c r="A715" s="248"/>
      <c r="B715" s="248"/>
      <c r="C715" s="248"/>
      <c r="D715" s="263"/>
      <c r="E715" s="263"/>
      <c r="F715" s="263"/>
      <c r="G715" s="263"/>
      <c r="H715" s="263"/>
    </row>
    <row r="716" spans="1:8" ht="15">
      <c r="A716" s="248"/>
      <c r="B716" s="248"/>
      <c r="C716" s="248"/>
      <c r="D716" s="263"/>
      <c r="E716" s="263"/>
      <c r="F716" s="263"/>
      <c r="G716" s="263"/>
      <c r="H716" s="263"/>
    </row>
    <row r="717" spans="1:8" ht="15">
      <c r="A717" s="248"/>
      <c r="B717" s="248"/>
      <c r="C717" s="248"/>
      <c r="D717" s="263"/>
      <c r="E717" s="263"/>
      <c r="F717" s="263"/>
      <c r="G717" s="263"/>
      <c r="H717" s="263"/>
    </row>
    <row r="718" spans="1:8" ht="15">
      <c r="A718" s="248"/>
      <c r="B718" s="248"/>
      <c r="C718" s="248"/>
      <c r="D718" s="263"/>
      <c r="E718" s="263"/>
      <c r="F718" s="263"/>
      <c r="G718" s="263"/>
      <c r="H718" s="263"/>
    </row>
    <row r="719" spans="1:8" ht="15">
      <c r="A719" s="248"/>
      <c r="B719" s="248"/>
      <c r="C719" s="248"/>
      <c r="D719" s="263"/>
      <c r="E719" s="263"/>
      <c r="F719" s="263"/>
      <c r="G719" s="263"/>
      <c r="H719" s="263"/>
    </row>
    <row r="720" spans="1:8" ht="15">
      <c r="A720" s="248"/>
      <c r="B720" s="248"/>
      <c r="C720" s="248"/>
      <c r="D720" s="263"/>
      <c r="E720" s="263"/>
      <c r="F720" s="263"/>
      <c r="G720" s="263"/>
      <c r="H720" s="263"/>
    </row>
    <row r="721" spans="1:8" ht="15">
      <c r="A721" s="248"/>
      <c r="B721" s="248"/>
      <c r="C721" s="248"/>
      <c r="D721" s="263"/>
      <c r="E721" s="263"/>
      <c r="F721" s="263"/>
      <c r="G721" s="263"/>
      <c r="H721" s="263"/>
    </row>
    <row r="722" spans="1:8" ht="15">
      <c r="A722" s="248"/>
      <c r="B722" s="248"/>
      <c r="C722" s="248"/>
      <c r="D722" s="263"/>
      <c r="E722" s="263"/>
      <c r="F722" s="263"/>
      <c r="G722" s="263"/>
      <c r="H722" s="263"/>
    </row>
    <row r="723" spans="1:8" ht="15">
      <c r="A723" s="248"/>
      <c r="B723" s="248"/>
      <c r="C723" s="248"/>
      <c r="D723" s="263"/>
      <c r="E723" s="263"/>
      <c r="F723" s="263"/>
      <c r="G723" s="263"/>
      <c r="H723" s="263"/>
    </row>
    <row r="724" spans="1:8" ht="15">
      <c r="A724" s="248"/>
      <c r="B724" s="248"/>
      <c r="C724" s="248"/>
      <c r="D724" s="263"/>
      <c r="E724" s="263"/>
      <c r="F724" s="263"/>
      <c r="G724" s="263"/>
      <c r="H724" s="263"/>
    </row>
    <row r="725" spans="1:8" ht="15">
      <c r="A725" s="248"/>
      <c r="B725" s="248"/>
      <c r="C725" s="248"/>
      <c r="D725" s="263"/>
      <c r="E725" s="263"/>
      <c r="F725" s="263"/>
      <c r="G725" s="263"/>
      <c r="H725" s="263"/>
    </row>
    <row r="726" spans="1:8" ht="15">
      <c r="A726" s="248"/>
      <c r="B726" s="248"/>
      <c r="C726" s="248"/>
      <c r="D726" s="263"/>
      <c r="E726" s="263"/>
      <c r="F726" s="263"/>
      <c r="G726" s="263"/>
      <c r="H726" s="263"/>
    </row>
    <row r="727" spans="1:8" ht="15">
      <c r="A727" s="248"/>
      <c r="B727" s="248"/>
      <c r="C727" s="248"/>
      <c r="D727" s="263"/>
      <c r="E727" s="263"/>
      <c r="F727" s="263"/>
      <c r="G727" s="263"/>
      <c r="H727" s="263"/>
    </row>
    <row r="728" spans="1:8" ht="15">
      <c r="A728" s="248"/>
      <c r="B728" s="248"/>
      <c r="C728" s="248"/>
      <c r="D728" s="263"/>
      <c r="E728" s="263"/>
      <c r="F728" s="263"/>
      <c r="G728" s="263"/>
      <c r="H728" s="263"/>
    </row>
    <row r="729" spans="1:8" ht="15">
      <c r="A729" s="248"/>
      <c r="B729" s="248"/>
      <c r="C729" s="248"/>
      <c r="D729" s="263"/>
      <c r="E729" s="263"/>
      <c r="F729" s="263"/>
      <c r="G729" s="263"/>
      <c r="H729" s="263"/>
    </row>
    <row r="730" spans="1:8" ht="15">
      <c r="A730" s="248"/>
      <c r="B730" s="248"/>
      <c r="C730" s="248"/>
      <c r="D730" s="263"/>
      <c r="E730" s="263"/>
      <c r="F730" s="263"/>
      <c r="G730" s="263"/>
      <c r="H730" s="263"/>
    </row>
    <row r="731" spans="1:8" ht="15">
      <c r="A731" s="248"/>
      <c r="B731" s="248"/>
      <c r="C731" s="248"/>
      <c r="D731" s="263"/>
      <c r="E731" s="263"/>
      <c r="F731" s="263"/>
      <c r="G731" s="263"/>
      <c r="H731" s="263"/>
    </row>
    <row r="732" spans="1:8" ht="15">
      <c r="A732" s="248"/>
      <c r="B732" s="248"/>
      <c r="C732" s="248"/>
      <c r="D732" s="263"/>
      <c r="E732" s="263"/>
      <c r="F732" s="263"/>
      <c r="G732" s="263"/>
      <c r="H732" s="263"/>
    </row>
    <row r="733" spans="1:8" ht="15">
      <c r="A733" s="248"/>
      <c r="B733" s="248"/>
      <c r="C733" s="248"/>
      <c r="D733" s="263"/>
      <c r="E733" s="263"/>
      <c r="F733" s="263"/>
      <c r="G733" s="263"/>
      <c r="H733" s="263"/>
    </row>
    <row r="734" spans="1:8" ht="15">
      <c r="A734" s="248"/>
      <c r="B734" s="248"/>
      <c r="C734" s="248"/>
      <c r="D734" s="263"/>
      <c r="E734" s="263"/>
      <c r="F734" s="263"/>
      <c r="G734" s="263"/>
      <c r="H734" s="263"/>
    </row>
    <row r="735" spans="1:8" ht="15">
      <c r="A735" s="248"/>
      <c r="B735" s="248"/>
      <c r="C735" s="248"/>
      <c r="D735" s="263"/>
      <c r="E735" s="263"/>
      <c r="F735" s="263"/>
      <c r="G735" s="263"/>
      <c r="H735" s="263"/>
    </row>
    <row r="736" spans="1:8" ht="15">
      <c r="A736" s="248"/>
      <c r="B736" s="248"/>
      <c r="C736" s="248"/>
      <c r="D736" s="263"/>
      <c r="E736" s="263"/>
      <c r="F736" s="263"/>
      <c r="G736" s="263"/>
      <c r="H736" s="263"/>
    </row>
    <row r="737" spans="1:8" ht="15">
      <c r="A737" s="248"/>
      <c r="B737" s="248"/>
      <c r="C737" s="248"/>
      <c r="D737" s="263"/>
      <c r="E737" s="263"/>
      <c r="F737" s="263"/>
      <c r="G737" s="263"/>
      <c r="H737" s="263"/>
    </row>
    <row r="738" spans="1:8" ht="15">
      <c r="A738" s="248"/>
      <c r="B738" s="248"/>
      <c r="C738" s="248"/>
      <c r="D738" s="263"/>
      <c r="E738" s="263"/>
      <c r="F738" s="263"/>
      <c r="G738" s="263"/>
      <c r="H738" s="263"/>
    </row>
    <row r="739" spans="1:8" ht="15">
      <c r="A739" s="248"/>
      <c r="B739" s="248"/>
      <c r="C739" s="248"/>
      <c r="D739" s="263"/>
      <c r="E739" s="263"/>
      <c r="F739" s="263"/>
      <c r="G739" s="263"/>
      <c r="H739" s="263"/>
    </row>
    <row r="740" spans="1:8" ht="15">
      <c r="A740" s="248"/>
      <c r="B740" s="248"/>
      <c r="C740" s="248"/>
      <c r="D740" s="263"/>
      <c r="E740" s="263"/>
      <c r="F740" s="263"/>
      <c r="G740" s="263"/>
      <c r="H740" s="263"/>
    </row>
    <row r="741" spans="1:8" ht="15">
      <c r="A741" s="248"/>
      <c r="B741" s="248"/>
      <c r="C741" s="248"/>
      <c r="D741" s="263"/>
      <c r="E741" s="263"/>
      <c r="F741" s="263"/>
      <c r="G741" s="263"/>
      <c r="H741" s="263"/>
    </row>
    <row r="742" spans="1:8" ht="15">
      <c r="A742" s="248"/>
      <c r="B742" s="248"/>
      <c r="C742" s="248"/>
      <c r="D742" s="263"/>
      <c r="E742" s="263"/>
      <c r="F742" s="263"/>
      <c r="G742" s="263"/>
      <c r="H742" s="263"/>
    </row>
    <row r="743" spans="1:8" ht="15">
      <c r="A743" s="248"/>
      <c r="B743" s="248"/>
      <c r="C743" s="248"/>
      <c r="D743" s="263"/>
      <c r="E743" s="263"/>
      <c r="F743" s="263"/>
      <c r="G743" s="263"/>
      <c r="H743" s="263"/>
    </row>
    <row r="744" spans="1:8" ht="15">
      <c r="A744" s="248"/>
      <c r="B744" s="248"/>
      <c r="C744" s="248"/>
      <c r="D744" s="263"/>
      <c r="E744" s="263"/>
      <c r="F744" s="263"/>
      <c r="G744" s="263"/>
      <c r="H744" s="263"/>
    </row>
    <row r="745" spans="1:8" ht="15">
      <c r="A745" s="248"/>
      <c r="B745" s="248"/>
      <c r="C745" s="248"/>
      <c r="D745" s="263"/>
      <c r="E745" s="263"/>
      <c r="F745" s="263"/>
      <c r="G745" s="263"/>
      <c r="H745" s="263"/>
    </row>
    <row r="746" spans="1:8" ht="15">
      <c r="A746" s="248"/>
      <c r="B746" s="248"/>
      <c r="C746" s="248"/>
      <c r="D746" s="263"/>
      <c r="E746" s="263"/>
      <c r="F746" s="263"/>
      <c r="G746" s="263"/>
      <c r="H746" s="263"/>
    </row>
    <row r="747" spans="1:8" ht="15">
      <c r="A747" s="248"/>
      <c r="B747" s="248"/>
      <c r="C747" s="248"/>
      <c r="D747" s="263"/>
      <c r="E747" s="263"/>
      <c r="F747" s="263"/>
      <c r="G747" s="263"/>
      <c r="H747" s="263"/>
    </row>
    <row r="748" spans="1:8" ht="15">
      <c r="A748" s="248"/>
      <c r="B748" s="248"/>
      <c r="C748" s="248"/>
      <c r="D748" s="263"/>
      <c r="E748" s="263"/>
      <c r="F748" s="263"/>
      <c r="G748" s="263"/>
      <c r="H748" s="263"/>
    </row>
    <row r="749" spans="1:8" ht="15">
      <c r="A749" s="248"/>
      <c r="B749" s="248"/>
      <c r="C749" s="248"/>
      <c r="D749" s="263"/>
      <c r="E749" s="263"/>
      <c r="F749" s="263"/>
      <c r="G749" s="263"/>
      <c r="H749" s="263"/>
    </row>
    <row r="750" spans="1:8" ht="15">
      <c r="A750" s="248"/>
      <c r="B750" s="248"/>
      <c r="C750" s="248"/>
      <c r="D750" s="263"/>
      <c r="E750" s="263"/>
      <c r="F750" s="263"/>
      <c r="G750" s="263"/>
      <c r="H750" s="263"/>
    </row>
    <row r="751" spans="1:8" ht="15">
      <c r="A751" s="248"/>
      <c r="B751" s="248"/>
      <c r="C751" s="248"/>
      <c r="D751" s="263"/>
      <c r="E751" s="263"/>
      <c r="F751" s="263"/>
      <c r="G751" s="263"/>
      <c r="H751" s="263"/>
    </row>
    <row r="752" spans="1:8" ht="15">
      <c r="A752" s="248"/>
      <c r="B752" s="248"/>
      <c r="C752" s="248"/>
      <c r="D752" s="263"/>
      <c r="E752" s="263"/>
      <c r="F752" s="263"/>
      <c r="G752" s="263"/>
      <c r="H752" s="263"/>
    </row>
    <row r="753" spans="1:8" ht="15">
      <c r="A753" s="248"/>
      <c r="B753" s="248"/>
      <c r="C753" s="248"/>
      <c r="D753" s="263"/>
      <c r="E753" s="263"/>
      <c r="F753" s="263"/>
      <c r="G753" s="263"/>
      <c r="H753" s="263"/>
    </row>
    <row r="754" spans="1:8" ht="15">
      <c r="A754" s="248"/>
      <c r="B754" s="248"/>
      <c r="C754" s="248"/>
      <c r="D754" s="263"/>
      <c r="E754" s="263"/>
      <c r="F754" s="263"/>
      <c r="G754" s="263"/>
      <c r="H754" s="263"/>
    </row>
    <row r="755" spans="1:8" ht="15">
      <c r="A755" s="248"/>
      <c r="B755" s="248"/>
      <c r="C755" s="248"/>
      <c r="D755" s="263"/>
      <c r="E755" s="263"/>
      <c r="F755" s="263"/>
      <c r="G755" s="263"/>
      <c r="H755" s="263"/>
    </row>
    <row r="756" spans="1:8" ht="15">
      <c r="A756" s="248"/>
      <c r="B756" s="248"/>
      <c r="C756" s="248"/>
      <c r="D756" s="263"/>
      <c r="E756" s="263"/>
      <c r="F756" s="263"/>
      <c r="G756" s="263"/>
      <c r="H756" s="263"/>
    </row>
    <row r="757" spans="1:8" ht="15">
      <c r="A757" s="248"/>
      <c r="B757" s="248"/>
      <c r="C757" s="248"/>
      <c r="D757" s="263"/>
      <c r="E757" s="263"/>
      <c r="F757" s="263"/>
      <c r="G757" s="263"/>
      <c r="H757" s="263"/>
    </row>
    <row r="758" spans="1:8" ht="15">
      <c r="A758" s="248"/>
      <c r="B758" s="248"/>
      <c r="C758" s="248"/>
      <c r="D758" s="263"/>
      <c r="E758" s="263"/>
      <c r="F758" s="263"/>
      <c r="G758" s="263"/>
      <c r="H758" s="263"/>
    </row>
    <row r="759" spans="1:8" ht="15">
      <c r="A759" s="248"/>
      <c r="B759" s="248"/>
      <c r="C759" s="248"/>
      <c r="D759" s="263"/>
      <c r="E759" s="263"/>
      <c r="F759" s="263"/>
      <c r="G759" s="263"/>
      <c r="H759" s="263"/>
    </row>
    <row r="760" spans="1:8" ht="15">
      <c r="A760" s="248"/>
      <c r="B760" s="248"/>
      <c r="C760" s="248"/>
      <c r="D760" s="263"/>
      <c r="E760" s="263"/>
      <c r="F760" s="263"/>
      <c r="G760" s="263"/>
      <c r="H760" s="263"/>
    </row>
    <row r="761" spans="1:8" ht="15">
      <c r="A761" s="248"/>
      <c r="B761" s="248"/>
      <c r="C761" s="248"/>
      <c r="D761" s="263"/>
      <c r="E761" s="263"/>
      <c r="F761" s="263"/>
      <c r="G761" s="263"/>
      <c r="H761" s="263"/>
    </row>
    <row r="762" spans="1:8" ht="15">
      <c r="A762" s="248"/>
      <c r="B762" s="248"/>
      <c r="C762" s="248"/>
      <c r="D762" s="263"/>
      <c r="E762" s="263"/>
      <c r="F762" s="263"/>
      <c r="G762" s="263"/>
      <c r="H762" s="263"/>
    </row>
    <row r="763" spans="1:8" ht="15">
      <c r="A763" s="248"/>
      <c r="B763" s="248"/>
      <c r="C763" s="248"/>
      <c r="D763" s="263"/>
      <c r="E763" s="263"/>
      <c r="F763" s="263"/>
      <c r="G763" s="263"/>
      <c r="H763" s="263"/>
    </row>
    <row r="764" spans="1:8" ht="15">
      <c r="A764" s="248"/>
      <c r="B764" s="248"/>
      <c r="C764" s="248"/>
      <c r="D764" s="263"/>
      <c r="E764" s="263"/>
      <c r="F764" s="263"/>
      <c r="G764" s="263"/>
      <c r="H764" s="263"/>
    </row>
    <row r="765" spans="1:8" ht="15">
      <c r="A765" s="248"/>
      <c r="B765" s="248"/>
      <c r="C765" s="248"/>
      <c r="D765" s="263"/>
      <c r="E765" s="263"/>
      <c r="F765" s="263"/>
      <c r="G765" s="263"/>
      <c r="H765" s="263"/>
    </row>
    <row r="766" spans="1:8" ht="15">
      <c r="A766" s="248"/>
      <c r="B766" s="248"/>
      <c r="C766" s="248"/>
      <c r="D766" s="263"/>
      <c r="E766" s="263"/>
      <c r="F766" s="263"/>
      <c r="G766" s="263"/>
      <c r="H766" s="263"/>
    </row>
    <row r="767" spans="1:8" ht="15">
      <c r="A767" s="248"/>
      <c r="B767" s="248"/>
      <c r="C767" s="248"/>
      <c r="D767" s="263"/>
      <c r="E767" s="263"/>
      <c r="F767" s="263"/>
      <c r="G767" s="263"/>
      <c r="H767" s="263"/>
    </row>
    <row r="768" spans="1:8" ht="15">
      <c r="A768" s="248"/>
      <c r="B768" s="248"/>
      <c r="C768" s="248"/>
      <c r="D768" s="263"/>
      <c r="E768" s="263"/>
      <c r="F768" s="263"/>
      <c r="G768" s="263"/>
      <c r="H768" s="263"/>
    </row>
    <row r="769" spans="1:8" ht="15">
      <c r="A769" s="248"/>
      <c r="B769" s="248"/>
      <c r="C769" s="248"/>
      <c r="D769" s="263"/>
      <c r="E769" s="263"/>
      <c r="F769" s="263"/>
      <c r="G769" s="263"/>
      <c r="H769" s="263"/>
    </row>
    <row r="770" spans="1:8" ht="15">
      <c r="A770" s="248"/>
      <c r="B770" s="248"/>
      <c r="C770" s="248"/>
      <c r="D770" s="263"/>
      <c r="E770" s="263"/>
      <c r="F770" s="263"/>
      <c r="G770" s="263"/>
      <c r="H770" s="263"/>
    </row>
    <row r="771" spans="1:8" ht="15">
      <c r="A771" s="248"/>
      <c r="B771" s="248"/>
      <c r="C771" s="248"/>
      <c r="D771" s="263"/>
      <c r="E771" s="263"/>
      <c r="F771" s="263"/>
      <c r="G771" s="263"/>
      <c r="H771" s="263"/>
    </row>
    <row r="772" spans="1:8" ht="15">
      <c r="A772" s="248"/>
      <c r="B772" s="248"/>
      <c r="C772" s="248"/>
      <c r="D772" s="263"/>
      <c r="E772" s="263"/>
      <c r="F772" s="263"/>
      <c r="G772" s="263"/>
      <c r="H772" s="263"/>
    </row>
    <row r="773" spans="1:8" ht="15">
      <c r="A773" s="248"/>
      <c r="B773" s="248"/>
      <c r="C773" s="248"/>
      <c r="D773" s="263"/>
      <c r="E773" s="263"/>
      <c r="F773" s="263"/>
      <c r="G773" s="263"/>
      <c r="H773" s="263"/>
    </row>
    <row r="774" spans="1:8" ht="15">
      <c r="A774" s="248"/>
      <c r="B774" s="248"/>
      <c r="C774" s="248"/>
      <c r="D774" s="263"/>
      <c r="E774" s="263"/>
      <c r="F774" s="263"/>
      <c r="G774" s="263"/>
      <c r="H774" s="263"/>
    </row>
    <row r="775" spans="1:8" ht="15">
      <c r="A775" s="248"/>
      <c r="B775" s="248"/>
      <c r="C775" s="248"/>
      <c r="D775" s="263"/>
      <c r="E775" s="263"/>
      <c r="F775" s="263"/>
      <c r="G775" s="263"/>
      <c r="H775" s="263"/>
    </row>
    <row r="776" spans="1:8" ht="15">
      <c r="A776" s="248"/>
      <c r="B776" s="248"/>
      <c r="C776" s="248"/>
      <c r="D776" s="263"/>
      <c r="E776" s="263"/>
      <c r="F776" s="263"/>
      <c r="G776" s="263"/>
      <c r="H776" s="263"/>
    </row>
    <row r="777" spans="1:8" ht="15">
      <c r="A777" s="248"/>
      <c r="B777" s="248"/>
      <c r="C777" s="248"/>
      <c r="D777" s="263"/>
      <c r="E777" s="263"/>
      <c r="F777" s="263"/>
      <c r="G777" s="263"/>
      <c r="H777" s="263"/>
    </row>
    <row r="778" spans="1:8" ht="15">
      <c r="A778" s="248"/>
      <c r="B778" s="248"/>
      <c r="C778" s="248"/>
      <c r="D778" s="263"/>
      <c r="E778" s="263"/>
      <c r="F778" s="263"/>
      <c r="G778" s="263"/>
      <c r="H778" s="263"/>
    </row>
    <row r="779" spans="1:8" ht="15">
      <c r="A779" s="248"/>
      <c r="B779" s="248"/>
      <c r="C779" s="248"/>
      <c r="D779" s="263"/>
      <c r="E779" s="263"/>
      <c r="F779" s="263"/>
      <c r="G779" s="263"/>
      <c r="H779" s="263"/>
    </row>
    <row r="780" spans="1:8" ht="15">
      <c r="A780" s="248"/>
      <c r="B780" s="248"/>
      <c r="C780" s="248"/>
      <c r="D780" s="263"/>
      <c r="E780" s="263"/>
      <c r="F780" s="263"/>
      <c r="G780" s="263"/>
      <c r="H780" s="263"/>
    </row>
    <row r="781" spans="1:8" ht="15">
      <c r="A781" s="248"/>
      <c r="B781" s="248"/>
      <c r="C781" s="248"/>
      <c r="D781" s="263"/>
      <c r="E781" s="263"/>
      <c r="F781" s="263"/>
      <c r="G781" s="263"/>
      <c r="H781" s="263"/>
    </row>
    <row r="782" spans="1:8" ht="15">
      <c r="A782" s="248"/>
      <c r="B782" s="248"/>
      <c r="C782" s="248"/>
      <c r="D782" s="263"/>
      <c r="E782" s="263"/>
      <c r="F782" s="263"/>
      <c r="G782" s="263"/>
      <c r="H782" s="263"/>
    </row>
    <row r="783" spans="1:8" ht="15">
      <c r="A783" s="248"/>
      <c r="B783" s="248"/>
      <c r="C783" s="248"/>
      <c r="D783" s="263"/>
      <c r="E783" s="263"/>
      <c r="F783" s="263"/>
      <c r="G783" s="263"/>
      <c r="H783" s="263"/>
    </row>
    <row r="784" spans="1:8" ht="15">
      <c r="A784" s="248"/>
      <c r="B784" s="248"/>
      <c r="C784" s="248"/>
      <c r="D784" s="263"/>
      <c r="E784" s="263"/>
      <c r="F784" s="263"/>
      <c r="G784" s="263"/>
      <c r="H784" s="263"/>
    </row>
    <row r="785" spans="1:8" ht="15">
      <c r="A785" s="248"/>
      <c r="B785" s="248"/>
      <c r="C785" s="248"/>
      <c r="D785" s="263"/>
      <c r="E785" s="263"/>
      <c r="F785" s="263"/>
      <c r="G785" s="263"/>
      <c r="H785" s="263"/>
    </row>
    <row r="786" spans="1:8" ht="15">
      <c r="A786" s="248"/>
      <c r="B786" s="248"/>
      <c r="C786" s="248"/>
      <c r="D786" s="263"/>
      <c r="E786" s="263"/>
      <c r="F786" s="263"/>
      <c r="G786" s="263"/>
      <c r="H786" s="263"/>
    </row>
    <row r="787" spans="1:8" ht="15">
      <c r="A787" s="248"/>
      <c r="B787" s="248"/>
      <c r="C787" s="248"/>
      <c r="D787" s="263"/>
      <c r="E787" s="263"/>
      <c r="F787" s="263"/>
      <c r="G787" s="263"/>
      <c r="H787" s="263"/>
    </row>
    <row r="788" spans="1:8" ht="15">
      <c r="A788" s="248"/>
      <c r="B788" s="248"/>
      <c r="C788" s="248"/>
      <c r="D788" s="263"/>
      <c r="E788" s="263"/>
      <c r="F788" s="263"/>
      <c r="G788" s="263"/>
      <c r="H788" s="263"/>
    </row>
    <row r="789" spans="1:8" ht="15">
      <c r="A789" s="248"/>
      <c r="B789" s="248"/>
      <c r="C789" s="248"/>
      <c r="D789" s="263"/>
      <c r="E789" s="263"/>
      <c r="F789" s="263"/>
      <c r="G789" s="263"/>
      <c r="H789" s="263"/>
    </row>
    <row r="790" spans="1:8" ht="15">
      <c r="A790" s="248"/>
      <c r="B790" s="248"/>
      <c r="C790" s="248"/>
      <c r="D790" s="263"/>
      <c r="E790" s="263"/>
      <c r="F790" s="263"/>
      <c r="G790" s="263"/>
      <c r="H790" s="263"/>
    </row>
    <row r="791" spans="1:8" ht="15">
      <c r="A791" s="248"/>
      <c r="B791" s="248"/>
      <c r="C791" s="248"/>
      <c r="D791" s="263"/>
      <c r="E791" s="263"/>
      <c r="F791" s="263"/>
      <c r="G791" s="263"/>
      <c r="H791" s="263"/>
    </row>
    <row r="792" spans="1:8" ht="15">
      <c r="A792" s="248"/>
      <c r="B792" s="248"/>
      <c r="C792" s="248"/>
      <c r="D792" s="263"/>
      <c r="E792" s="263"/>
      <c r="F792" s="263"/>
      <c r="G792" s="263"/>
      <c r="H792" s="263"/>
    </row>
    <row r="793" spans="1:8" ht="15">
      <c r="A793" s="248"/>
      <c r="B793" s="248"/>
      <c r="C793" s="248"/>
      <c r="D793" s="263"/>
      <c r="E793" s="263"/>
      <c r="F793" s="263"/>
      <c r="G793" s="263"/>
      <c r="H793" s="263"/>
    </row>
    <row r="794" spans="1:8" ht="15">
      <c r="A794" s="248"/>
      <c r="B794" s="248"/>
      <c r="C794" s="248"/>
      <c r="D794" s="263"/>
      <c r="E794" s="263"/>
      <c r="F794" s="263"/>
      <c r="G794" s="263"/>
      <c r="H794" s="263"/>
    </row>
    <row r="795" spans="1:8" ht="15">
      <c r="A795" s="248"/>
      <c r="B795" s="248"/>
      <c r="C795" s="248"/>
      <c r="D795" s="263"/>
      <c r="E795" s="263"/>
      <c r="F795" s="263"/>
      <c r="G795" s="263"/>
      <c r="H795" s="263"/>
    </row>
    <row r="796" spans="1:8" ht="15">
      <c r="A796" s="248"/>
      <c r="B796" s="248"/>
      <c r="C796" s="248"/>
      <c r="D796" s="263"/>
      <c r="E796" s="263"/>
      <c r="F796" s="263"/>
      <c r="G796" s="263"/>
      <c r="H796" s="263"/>
    </row>
    <row r="797" spans="1:8" ht="15">
      <c r="A797" s="248"/>
      <c r="B797" s="248"/>
      <c r="C797" s="248"/>
      <c r="D797" s="263"/>
      <c r="E797" s="263"/>
      <c r="F797" s="263"/>
      <c r="G797" s="263"/>
      <c r="H797" s="263"/>
    </row>
    <row r="798" spans="1:8" ht="15">
      <c r="A798" s="248"/>
      <c r="B798" s="248"/>
      <c r="C798" s="248"/>
      <c r="D798" s="263"/>
      <c r="E798" s="263"/>
      <c r="F798" s="263"/>
      <c r="G798" s="263"/>
      <c r="H798" s="263"/>
    </row>
    <row r="799" spans="1:8" ht="15">
      <c r="A799" s="248"/>
      <c r="B799" s="248"/>
      <c r="C799" s="248"/>
      <c r="D799" s="263"/>
      <c r="E799" s="263"/>
      <c r="F799" s="263"/>
      <c r="G799" s="263"/>
      <c r="H799" s="263"/>
    </row>
    <row r="800" spans="1:8" ht="15">
      <c r="A800" s="248"/>
      <c r="B800" s="248"/>
      <c r="C800" s="248"/>
      <c r="D800" s="263"/>
      <c r="E800" s="263"/>
      <c r="F800" s="263"/>
      <c r="G800" s="263"/>
      <c r="H800" s="263"/>
    </row>
    <row r="801" spans="1:8" ht="15">
      <c r="A801" s="248"/>
      <c r="B801" s="248"/>
      <c r="C801" s="248"/>
      <c r="D801" s="263"/>
      <c r="E801" s="263"/>
      <c r="F801" s="263"/>
      <c r="G801" s="263"/>
      <c r="H801" s="263"/>
    </row>
    <row r="802" spans="1:8" ht="15">
      <c r="A802" s="248"/>
      <c r="B802" s="248"/>
      <c r="C802" s="248"/>
      <c r="D802" s="263"/>
      <c r="E802" s="263"/>
      <c r="F802" s="263"/>
      <c r="G802" s="263"/>
      <c r="H802" s="263"/>
    </row>
    <row r="803" spans="1:8" ht="15">
      <c r="A803" s="248"/>
      <c r="B803" s="248"/>
      <c r="C803" s="248"/>
      <c r="D803" s="263"/>
      <c r="E803" s="263"/>
      <c r="F803" s="263"/>
      <c r="G803" s="263"/>
      <c r="H803" s="263"/>
    </row>
    <row r="804" spans="1:8" ht="15">
      <c r="A804" s="248"/>
      <c r="B804" s="248"/>
      <c r="C804" s="248"/>
      <c r="D804" s="263"/>
      <c r="E804" s="263"/>
      <c r="F804" s="263"/>
      <c r="G804" s="263"/>
      <c r="H804" s="263"/>
    </row>
    <row r="805" spans="1:8" ht="15">
      <c r="A805" s="248"/>
      <c r="B805" s="248"/>
      <c r="C805" s="248"/>
      <c r="D805" s="263"/>
      <c r="E805" s="263"/>
      <c r="F805" s="263"/>
      <c r="G805" s="263"/>
      <c r="H805" s="263"/>
    </row>
    <row r="806" spans="1:8" ht="15">
      <c r="A806" s="248"/>
      <c r="B806" s="248"/>
      <c r="C806" s="248"/>
      <c r="D806" s="263"/>
      <c r="E806" s="263"/>
      <c r="F806" s="263"/>
      <c r="G806" s="263"/>
      <c r="H806" s="263"/>
    </row>
    <row r="807" spans="1:8" ht="15">
      <c r="A807" s="248"/>
      <c r="B807" s="248"/>
      <c r="C807" s="248"/>
      <c r="D807" s="263"/>
      <c r="E807" s="263"/>
      <c r="F807" s="263"/>
      <c r="G807" s="263"/>
      <c r="H807" s="263"/>
    </row>
    <row r="808" spans="1:8" ht="15">
      <c r="A808" s="248"/>
      <c r="B808" s="248"/>
      <c r="C808" s="248"/>
      <c r="D808" s="263"/>
      <c r="E808" s="263"/>
      <c r="F808" s="263"/>
      <c r="G808" s="263"/>
      <c r="H808" s="263"/>
    </row>
    <row r="809" spans="1:8" ht="15">
      <c r="A809" s="248"/>
      <c r="B809" s="248"/>
      <c r="C809" s="248"/>
      <c r="D809" s="263"/>
      <c r="E809" s="263"/>
      <c r="F809" s="263"/>
      <c r="G809" s="263"/>
      <c r="H809" s="263"/>
    </row>
    <row r="810" spans="1:8" ht="15">
      <c r="A810" s="248"/>
      <c r="B810" s="248"/>
      <c r="C810" s="248"/>
      <c r="D810" s="263"/>
      <c r="E810" s="263"/>
      <c r="F810" s="263"/>
      <c r="G810" s="263"/>
      <c r="H810" s="263"/>
    </row>
    <row r="811" spans="1:8" ht="15">
      <c r="A811" s="248"/>
      <c r="B811" s="248"/>
      <c r="C811" s="248"/>
      <c r="D811" s="263"/>
      <c r="E811" s="263"/>
      <c r="F811" s="263"/>
      <c r="G811" s="263"/>
      <c r="H811" s="263"/>
    </row>
    <row r="812" spans="1:8" ht="15">
      <c r="A812" s="248"/>
      <c r="B812" s="248"/>
      <c r="C812" s="248"/>
      <c r="D812" s="263"/>
      <c r="E812" s="263"/>
      <c r="F812" s="263"/>
      <c r="G812" s="263"/>
      <c r="H812" s="263"/>
    </row>
    <row r="813" spans="1:8" ht="15">
      <c r="A813" s="248"/>
      <c r="B813" s="248"/>
      <c r="C813" s="248"/>
      <c r="D813" s="263"/>
      <c r="E813" s="263"/>
      <c r="F813" s="263"/>
      <c r="G813" s="263"/>
      <c r="H813" s="263"/>
    </row>
    <row r="814" spans="1:8" ht="15">
      <c r="A814" s="248"/>
      <c r="B814" s="248"/>
      <c r="C814" s="248"/>
      <c r="D814" s="263"/>
      <c r="E814" s="263"/>
      <c r="F814" s="263"/>
      <c r="G814" s="263"/>
      <c r="H814" s="263"/>
    </row>
    <row r="815" spans="1:8" ht="15">
      <c r="A815" s="248"/>
      <c r="B815" s="248"/>
      <c r="C815" s="248"/>
      <c r="D815" s="263"/>
      <c r="E815" s="263"/>
      <c r="F815" s="263"/>
      <c r="G815" s="263"/>
      <c r="H815" s="263"/>
    </row>
    <row r="816" spans="1:8" ht="15">
      <c r="A816" s="248"/>
      <c r="B816" s="248"/>
      <c r="C816" s="248"/>
      <c r="D816" s="263"/>
      <c r="E816" s="263"/>
      <c r="F816" s="263"/>
      <c r="G816" s="263"/>
      <c r="H816" s="263"/>
    </row>
    <row r="817" spans="1:8" ht="15">
      <c r="A817" s="248"/>
      <c r="B817" s="248"/>
      <c r="C817" s="248"/>
      <c r="D817" s="263"/>
      <c r="E817" s="263"/>
      <c r="F817" s="263"/>
      <c r="G817" s="263"/>
      <c r="H817" s="263"/>
    </row>
    <row r="818" spans="1:8" ht="15">
      <c r="A818" s="248"/>
      <c r="B818" s="248"/>
      <c r="C818" s="248"/>
      <c r="D818" s="263"/>
      <c r="E818" s="263"/>
      <c r="F818" s="263"/>
      <c r="G818" s="263"/>
      <c r="H818" s="263"/>
    </row>
    <row r="819" spans="1:8" ht="15">
      <c r="A819" s="248"/>
      <c r="B819" s="248"/>
      <c r="C819" s="248"/>
      <c r="D819" s="263"/>
      <c r="E819" s="263"/>
      <c r="F819" s="263"/>
      <c r="G819" s="263"/>
      <c r="H819" s="263"/>
    </row>
    <row r="820" spans="1:8" ht="15">
      <c r="A820" s="248"/>
      <c r="B820" s="248"/>
      <c r="C820" s="248"/>
      <c r="D820" s="263"/>
      <c r="E820" s="263"/>
      <c r="F820" s="263"/>
      <c r="G820" s="263"/>
      <c r="H820" s="263"/>
    </row>
    <row r="821" spans="1:8" ht="15">
      <c r="A821" s="248"/>
      <c r="B821" s="248"/>
      <c r="C821" s="248"/>
      <c r="D821" s="263"/>
      <c r="E821" s="263"/>
      <c r="F821" s="263"/>
      <c r="G821" s="263"/>
      <c r="H821" s="263"/>
    </row>
    <row r="822" spans="1:8" ht="15">
      <c r="A822" s="248"/>
      <c r="B822" s="248"/>
      <c r="C822" s="248"/>
      <c r="D822" s="263"/>
      <c r="E822" s="263"/>
      <c r="F822" s="263"/>
      <c r="G822" s="263"/>
      <c r="H822" s="263"/>
    </row>
    <row r="823" spans="1:8" ht="15">
      <c r="A823" s="248"/>
      <c r="B823" s="248"/>
      <c r="C823" s="248"/>
      <c r="D823" s="263"/>
      <c r="E823" s="263"/>
      <c r="F823" s="263"/>
      <c r="G823" s="263"/>
      <c r="H823" s="263"/>
    </row>
    <row r="824" spans="1:8" ht="15">
      <c r="A824" s="248"/>
      <c r="B824" s="248"/>
      <c r="C824" s="248"/>
      <c r="D824" s="263"/>
      <c r="E824" s="263"/>
      <c r="F824" s="263"/>
      <c r="G824" s="263"/>
      <c r="H824" s="263"/>
    </row>
    <row r="825" spans="1:8" ht="15">
      <c r="A825" s="248"/>
      <c r="B825" s="248"/>
      <c r="C825" s="248"/>
      <c r="D825" s="263"/>
      <c r="E825" s="263"/>
      <c r="F825" s="263"/>
      <c r="G825" s="263"/>
      <c r="H825" s="263"/>
    </row>
  </sheetData>
  <sheetProtection/>
  <mergeCells count="17">
    <mergeCell ref="G32:H32"/>
    <mergeCell ref="A4:G4"/>
    <mergeCell ref="F41:G41"/>
    <mergeCell ref="F42:G42"/>
    <mergeCell ref="B27:G27"/>
    <mergeCell ref="F34:H34"/>
    <mergeCell ref="F35:G35"/>
    <mergeCell ref="A1:B1"/>
    <mergeCell ref="A2:B2"/>
    <mergeCell ref="A5:G5"/>
    <mergeCell ref="F37:H37"/>
    <mergeCell ref="F38:H38"/>
    <mergeCell ref="B28:G28"/>
    <mergeCell ref="B29:G29"/>
    <mergeCell ref="B30:G30"/>
    <mergeCell ref="G31:H31"/>
    <mergeCell ref="F33:H33"/>
  </mergeCells>
  <printOptions horizontalCentered="1"/>
  <pageMargins left="0.2362204724409449" right="0.1968503937007874" top="0.35433070866141736" bottom="0.2755905511811024" header="0.15748031496062992" footer="0.15748031496062992"/>
  <pageSetup horizontalDpi="600" verticalDpi="600" orientation="portrait" paperSize="9" scale="90" r:id="rId1"/>
  <ignoredErrors>
    <ignoredError sqref="C10:C1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8"/>
  <sheetViews>
    <sheetView zoomScalePageLayoutView="0" workbookViewId="0" topLeftCell="A10">
      <selection activeCell="C15" sqref="A1:IV16384"/>
    </sheetView>
  </sheetViews>
  <sheetFormatPr defaultColWidth="8.8515625" defaultRowHeight="12.75"/>
  <cols>
    <col min="1" max="1" width="55.57421875" style="242" customWidth="1"/>
    <col min="2" max="2" width="7.8515625" style="242" customWidth="1"/>
    <col min="3" max="3" width="11.7109375" style="259" customWidth="1"/>
    <col min="4" max="4" width="10.140625" style="259" customWidth="1"/>
    <col min="5" max="5" width="10.00390625" style="259" customWidth="1"/>
    <col min="6" max="16384" width="8.8515625" style="242" customWidth="1"/>
  </cols>
  <sheetData>
    <row r="1" spans="1:5" ht="15">
      <c r="A1" s="500" t="s">
        <v>648</v>
      </c>
      <c r="B1" s="501"/>
      <c r="E1" s="261" t="s">
        <v>601</v>
      </c>
    </row>
    <row r="2" spans="1:2" ht="15">
      <c r="A2" s="500" t="s">
        <v>649</v>
      </c>
      <c r="B2" s="501"/>
    </row>
    <row r="4" spans="1:5" ht="15">
      <c r="A4" s="525" t="s">
        <v>664</v>
      </c>
      <c r="B4" s="525"/>
      <c r="C4" s="525"/>
      <c r="D4" s="525"/>
      <c r="E4" s="525"/>
    </row>
    <row r="5" spans="1:5" ht="15">
      <c r="A5" s="526" t="s">
        <v>651</v>
      </c>
      <c r="B5" s="526"/>
      <c r="C5" s="526"/>
      <c r="D5" s="526"/>
      <c r="E5" s="526"/>
    </row>
    <row r="6" spans="1:5" ht="15">
      <c r="A6" s="30"/>
      <c r="B6" s="30"/>
      <c r="C6" s="30"/>
      <c r="D6" s="30"/>
      <c r="E6" s="30"/>
    </row>
    <row r="7" ht="18.75" customHeight="1"/>
    <row r="8" spans="1:5" ht="15.75" thickBot="1">
      <c r="A8" s="344" t="s">
        <v>602</v>
      </c>
      <c r="B8" s="26"/>
      <c r="C8" s="26"/>
      <c r="E8" s="26" t="s">
        <v>10</v>
      </c>
    </row>
    <row r="9" spans="1:5" ht="15.75" thickBot="1">
      <c r="A9" s="528" t="s">
        <v>78</v>
      </c>
      <c r="B9" s="530" t="s">
        <v>79</v>
      </c>
      <c r="C9" s="528" t="s">
        <v>642</v>
      </c>
      <c r="D9" s="532" t="s">
        <v>622</v>
      </c>
      <c r="E9" s="533"/>
    </row>
    <row r="10" spans="1:5" ht="15.75" thickBot="1">
      <c r="A10" s="529"/>
      <c r="B10" s="531"/>
      <c r="C10" s="529"/>
      <c r="D10" s="534" t="s">
        <v>11</v>
      </c>
      <c r="E10" s="305" t="s">
        <v>12</v>
      </c>
    </row>
    <row r="11" spans="1:5" ht="90.75" thickBot="1">
      <c r="A11" s="529"/>
      <c r="B11" s="531"/>
      <c r="C11" s="529"/>
      <c r="D11" s="535"/>
      <c r="E11" s="345" t="s">
        <v>13</v>
      </c>
    </row>
    <row r="12" spans="1:5" ht="15.75" thickBot="1">
      <c r="A12" s="346" t="s">
        <v>144</v>
      </c>
      <c r="B12" s="67" t="s">
        <v>145</v>
      </c>
      <c r="C12" s="347">
        <v>1</v>
      </c>
      <c r="D12" s="347">
        <v>2</v>
      </c>
      <c r="E12" s="348">
        <v>3</v>
      </c>
    </row>
    <row r="13" spans="1:5" ht="30">
      <c r="A13" s="349" t="s">
        <v>80</v>
      </c>
      <c r="B13" s="68" t="s">
        <v>155</v>
      </c>
      <c r="C13" s="350"/>
      <c r="D13" s="350"/>
      <c r="E13" s="351"/>
    </row>
    <row r="14" spans="1:5" ht="15.75" customHeight="1">
      <c r="A14" s="352" t="s">
        <v>81</v>
      </c>
      <c r="B14" s="59" t="s">
        <v>156</v>
      </c>
      <c r="C14" s="57">
        <f>C20+C27+C69+C86+C92+C98</f>
        <v>0</v>
      </c>
      <c r="D14" s="57">
        <f>D20+D27+D69+D86+D92+D98</f>
        <v>0</v>
      </c>
      <c r="E14" s="353">
        <f>E20+E27+E69+E86+E92+E98</f>
        <v>0</v>
      </c>
    </row>
    <row r="15" spans="1:5" ht="15">
      <c r="A15" s="352" t="s">
        <v>82</v>
      </c>
      <c r="B15" s="59" t="s">
        <v>157</v>
      </c>
      <c r="C15" s="57">
        <f aca="true" t="shared" si="0" ref="C15:E16">C21+C28+C70+C77+C87+C93+C99</f>
        <v>0</v>
      </c>
      <c r="D15" s="57">
        <f t="shared" si="0"/>
        <v>0</v>
      </c>
      <c r="E15" s="353">
        <f t="shared" si="0"/>
        <v>0</v>
      </c>
    </row>
    <row r="16" spans="1:5" ht="15">
      <c r="A16" s="352" t="s">
        <v>83</v>
      </c>
      <c r="B16" s="59" t="s">
        <v>158</v>
      </c>
      <c r="C16" s="57">
        <f t="shared" si="0"/>
        <v>0</v>
      </c>
      <c r="D16" s="57">
        <f t="shared" si="0"/>
        <v>0</v>
      </c>
      <c r="E16" s="353">
        <f t="shared" si="0"/>
        <v>0</v>
      </c>
    </row>
    <row r="17" spans="1:5" ht="15">
      <c r="A17" s="352" t="s">
        <v>84</v>
      </c>
      <c r="B17" s="59" t="s">
        <v>159</v>
      </c>
      <c r="C17" s="57">
        <f>C24+C30+C73+C83+C89+C95+C101</f>
        <v>0</v>
      </c>
      <c r="D17" s="57">
        <f>D24+D30+D73+D83+D89+D95+D101</f>
        <v>0</v>
      </c>
      <c r="E17" s="353">
        <f>E24+E30+E73+E83+E89+E95+E101</f>
        <v>0</v>
      </c>
    </row>
    <row r="18" spans="1:5" ht="15">
      <c r="A18" s="352" t="s">
        <v>85</v>
      </c>
      <c r="B18" s="59" t="s">
        <v>160</v>
      </c>
      <c r="C18" s="354">
        <f>C25+C31+C74+C84+C90+C102</f>
        <v>0</v>
      </c>
      <c r="D18" s="354">
        <f>D25+D31+D74+D84+D90+D102</f>
        <v>0</v>
      </c>
      <c r="E18" s="355">
        <f>E25+E31+E74+E84+E90+E102</f>
        <v>0</v>
      </c>
    </row>
    <row r="19" spans="1:5" ht="56.25" customHeight="1">
      <c r="A19" s="352" t="s">
        <v>316</v>
      </c>
      <c r="B19" s="58" t="s">
        <v>161</v>
      </c>
      <c r="C19" s="57">
        <f>C20+C21+C22+C24+C25</f>
        <v>0</v>
      </c>
      <c r="D19" s="57">
        <f>D20+D21+D22+D24+D25</f>
        <v>0</v>
      </c>
      <c r="E19" s="353">
        <f>E20+E21+E22+E24+E25</f>
        <v>0</v>
      </c>
    </row>
    <row r="20" spans="1:5" ht="15">
      <c r="A20" s="352" t="s">
        <v>86</v>
      </c>
      <c r="B20" s="59" t="s">
        <v>87</v>
      </c>
      <c r="C20" s="60"/>
      <c r="D20" s="60"/>
      <c r="E20" s="60"/>
    </row>
    <row r="21" spans="1:5" ht="15">
      <c r="A21" s="352" t="s">
        <v>88</v>
      </c>
      <c r="B21" s="59" t="s">
        <v>162</v>
      </c>
      <c r="C21" s="60"/>
      <c r="D21" s="60"/>
      <c r="E21" s="60"/>
    </row>
    <row r="22" spans="1:5" ht="15">
      <c r="A22" s="352" t="s">
        <v>89</v>
      </c>
      <c r="B22" s="59" t="s">
        <v>165</v>
      </c>
      <c r="C22" s="60"/>
      <c r="D22" s="60"/>
      <c r="E22" s="60"/>
    </row>
    <row r="23" spans="1:5" ht="14.25" customHeight="1">
      <c r="A23" s="352" t="s">
        <v>90</v>
      </c>
      <c r="B23" s="59" t="s">
        <v>91</v>
      </c>
      <c r="C23" s="60"/>
      <c r="D23" s="60"/>
      <c r="E23" s="60"/>
    </row>
    <row r="24" spans="1:5" ht="15">
      <c r="A24" s="352" t="s">
        <v>92</v>
      </c>
      <c r="B24" s="60">
        <v>10</v>
      </c>
      <c r="C24" s="60"/>
      <c r="D24" s="60"/>
      <c r="E24" s="60"/>
    </row>
    <row r="25" spans="1:5" ht="15">
      <c r="A25" s="352" t="s">
        <v>93</v>
      </c>
      <c r="B25" s="61">
        <v>11</v>
      </c>
      <c r="C25" s="60"/>
      <c r="D25" s="60"/>
      <c r="E25" s="60"/>
    </row>
    <row r="26" spans="1:5" ht="33" customHeight="1">
      <c r="A26" s="352" t="s">
        <v>94</v>
      </c>
      <c r="B26" s="57">
        <v>12</v>
      </c>
      <c r="C26" s="57">
        <f aca="true" t="shared" si="1" ref="C26:E31">C32+C38+C44+C62</f>
        <v>0</v>
      </c>
      <c r="D26" s="57">
        <f t="shared" si="1"/>
        <v>0</v>
      </c>
      <c r="E26" s="353">
        <f t="shared" si="1"/>
        <v>0</v>
      </c>
    </row>
    <row r="27" spans="1:5" ht="15">
      <c r="A27" s="352" t="s">
        <v>95</v>
      </c>
      <c r="B27" s="59" t="s">
        <v>96</v>
      </c>
      <c r="C27" s="57">
        <f t="shared" si="1"/>
        <v>0</v>
      </c>
      <c r="D27" s="57">
        <f t="shared" si="1"/>
        <v>0</v>
      </c>
      <c r="E27" s="353">
        <f t="shared" si="1"/>
        <v>0</v>
      </c>
    </row>
    <row r="28" spans="1:5" ht="15">
      <c r="A28" s="352" t="s">
        <v>97</v>
      </c>
      <c r="B28" s="60">
        <v>13</v>
      </c>
      <c r="C28" s="57">
        <f t="shared" si="1"/>
        <v>0</v>
      </c>
      <c r="D28" s="57">
        <f t="shared" si="1"/>
        <v>0</v>
      </c>
      <c r="E28" s="353">
        <f t="shared" si="1"/>
        <v>0</v>
      </c>
    </row>
    <row r="29" spans="1:5" ht="15">
      <c r="A29" s="352" t="s">
        <v>98</v>
      </c>
      <c r="B29" s="60">
        <v>14</v>
      </c>
      <c r="C29" s="57">
        <f t="shared" si="1"/>
        <v>0</v>
      </c>
      <c r="D29" s="57">
        <f t="shared" si="1"/>
        <v>0</v>
      </c>
      <c r="E29" s="353">
        <f t="shared" si="1"/>
        <v>0</v>
      </c>
    </row>
    <row r="30" spans="1:5" ht="15">
      <c r="A30" s="352" t="s">
        <v>99</v>
      </c>
      <c r="B30" s="60">
        <v>15</v>
      </c>
      <c r="C30" s="57">
        <f t="shared" si="1"/>
        <v>0</v>
      </c>
      <c r="D30" s="57">
        <f t="shared" si="1"/>
        <v>0</v>
      </c>
      <c r="E30" s="353">
        <f t="shared" si="1"/>
        <v>0</v>
      </c>
    </row>
    <row r="31" spans="1:5" ht="15">
      <c r="A31" s="352" t="s">
        <v>100</v>
      </c>
      <c r="B31" s="61">
        <v>16</v>
      </c>
      <c r="C31" s="57">
        <f t="shared" si="1"/>
        <v>0</v>
      </c>
      <c r="D31" s="57">
        <f t="shared" si="1"/>
        <v>0</v>
      </c>
      <c r="E31" s="353">
        <f t="shared" si="1"/>
        <v>0</v>
      </c>
    </row>
    <row r="32" spans="1:5" ht="42.75" customHeight="1">
      <c r="A32" s="352" t="s">
        <v>542</v>
      </c>
      <c r="B32" s="62">
        <v>17</v>
      </c>
      <c r="C32" s="57">
        <f>C33+C34+C35+C36+C37</f>
        <v>0</v>
      </c>
      <c r="D32" s="57">
        <f>D33+D34+D35+D36+D37</f>
        <v>0</v>
      </c>
      <c r="E32" s="353">
        <f>E33+E34+E35+E36+E37</f>
        <v>0</v>
      </c>
    </row>
    <row r="33" spans="1:5" ht="15">
      <c r="A33" s="352" t="s">
        <v>86</v>
      </c>
      <c r="B33" s="59" t="s">
        <v>101</v>
      </c>
      <c r="C33" s="60"/>
      <c r="D33" s="60"/>
      <c r="E33" s="356"/>
    </row>
    <row r="34" spans="1:5" ht="15">
      <c r="A34" s="352" t="s">
        <v>102</v>
      </c>
      <c r="B34" s="59" t="s">
        <v>103</v>
      </c>
      <c r="C34" s="60"/>
      <c r="D34" s="60"/>
      <c r="E34" s="356"/>
    </row>
    <row r="35" spans="1:5" ht="15">
      <c r="A35" s="352" t="s">
        <v>104</v>
      </c>
      <c r="B35" s="59" t="s">
        <v>105</v>
      </c>
      <c r="C35" s="60"/>
      <c r="D35" s="60"/>
      <c r="E35" s="356"/>
    </row>
    <row r="36" spans="1:5" ht="15">
      <c r="A36" s="352" t="s">
        <v>92</v>
      </c>
      <c r="B36" s="59" t="s">
        <v>106</v>
      </c>
      <c r="C36" s="60"/>
      <c r="D36" s="60"/>
      <c r="E36" s="356"/>
    </row>
    <row r="37" spans="1:5" ht="15">
      <c r="A37" s="352" t="s">
        <v>93</v>
      </c>
      <c r="B37" s="59" t="s">
        <v>107</v>
      </c>
      <c r="C37" s="60"/>
      <c r="D37" s="60"/>
      <c r="E37" s="356"/>
    </row>
    <row r="38" spans="1:5" ht="41.25" customHeight="1">
      <c r="A38" s="352" t="s">
        <v>317</v>
      </c>
      <c r="B38" s="58" t="s">
        <v>178</v>
      </c>
      <c r="C38" s="57">
        <f>C39+C40+C41+C42+C43</f>
        <v>0</v>
      </c>
      <c r="D38" s="57">
        <f>D39+D40+D41+D42+D43</f>
        <v>0</v>
      </c>
      <c r="E38" s="353">
        <f>E39+E40+E41+E42+E43</f>
        <v>0</v>
      </c>
    </row>
    <row r="39" spans="1:5" ht="15">
      <c r="A39" s="352" t="s">
        <v>108</v>
      </c>
      <c r="B39" s="59" t="s">
        <v>109</v>
      </c>
      <c r="C39" s="57"/>
      <c r="D39" s="57"/>
      <c r="E39" s="353"/>
    </row>
    <row r="40" spans="1:5" ht="15">
      <c r="A40" s="352" t="s">
        <v>110</v>
      </c>
      <c r="B40" s="59" t="s">
        <v>111</v>
      </c>
      <c r="C40" s="57"/>
      <c r="D40" s="57"/>
      <c r="E40" s="353"/>
    </row>
    <row r="41" spans="1:5" ht="15">
      <c r="A41" s="352" t="s">
        <v>112</v>
      </c>
      <c r="B41" s="59" t="s">
        <v>113</v>
      </c>
      <c r="C41" s="57"/>
      <c r="D41" s="57"/>
      <c r="E41" s="353"/>
    </row>
    <row r="42" spans="1:5" ht="15">
      <c r="A42" s="352" t="s">
        <v>114</v>
      </c>
      <c r="B42" s="59" t="s">
        <v>115</v>
      </c>
      <c r="C42" s="57"/>
      <c r="D42" s="57"/>
      <c r="E42" s="353"/>
    </row>
    <row r="43" spans="1:5" ht="15">
      <c r="A43" s="352" t="s">
        <v>116</v>
      </c>
      <c r="B43" s="59" t="s">
        <v>117</v>
      </c>
      <c r="C43" s="57"/>
      <c r="D43" s="57"/>
      <c r="E43" s="353"/>
    </row>
    <row r="44" spans="1:5" ht="30" customHeight="1">
      <c r="A44" s="352" t="s">
        <v>118</v>
      </c>
      <c r="B44" s="58" t="s">
        <v>179</v>
      </c>
      <c r="C44" s="57">
        <f aca="true" t="shared" si="2" ref="C44:E45">C50+C56</f>
        <v>0</v>
      </c>
      <c r="D44" s="57">
        <f t="shared" si="2"/>
        <v>0</v>
      </c>
      <c r="E44" s="353">
        <f t="shared" si="2"/>
        <v>0</v>
      </c>
    </row>
    <row r="45" spans="1:5" ht="15">
      <c r="A45" s="352" t="s">
        <v>119</v>
      </c>
      <c r="B45" s="59" t="s">
        <v>120</v>
      </c>
      <c r="C45" s="57">
        <f t="shared" si="2"/>
        <v>0</v>
      </c>
      <c r="D45" s="57">
        <f t="shared" si="2"/>
        <v>0</v>
      </c>
      <c r="E45" s="353">
        <f t="shared" si="2"/>
        <v>0</v>
      </c>
    </row>
    <row r="46" spans="1:5" ht="15">
      <c r="A46" s="352" t="s">
        <v>121</v>
      </c>
      <c r="B46" s="59" t="s">
        <v>122</v>
      </c>
      <c r="C46" s="57">
        <f aca="true" t="shared" si="3" ref="C46:E49">C52+C58</f>
        <v>0</v>
      </c>
      <c r="D46" s="57">
        <f t="shared" si="3"/>
        <v>0</v>
      </c>
      <c r="E46" s="353">
        <f t="shared" si="3"/>
        <v>0</v>
      </c>
    </row>
    <row r="47" spans="1:5" ht="15">
      <c r="A47" s="352" t="s">
        <v>123</v>
      </c>
      <c r="B47" s="59" t="s">
        <v>124</v>
      </c>
      <c r="C47" s="57">
        <f t="shared" si="3"/>
        <v>0</v>
      </c>
      <c r="D47" s="57">
        <f t="shared" si="3"/>
        <v>0</v>
      </c>
      <c r="E47" s="353">
        <f t="shared" si="3"/>
        <v>0</v>
      </c>
    </row>
    <row r="48" spans="1:5" ht="15">
      <c r="A48" s="352" t="s">
        <v>125</v>
      </c>
      <c r="B48" s="59" t="s">
        <v>126</v>
      </c>
      <c r="C48" s="57">
        <f t="shared" si="3"/>
        <v>0</v>
      </c>
      <c r="D48" s="57">
        <f t="shared" si="3"/>
        <v>0</v>
      </c>
      <c r="E48" s="353">
        <f t="shared" si="3"/>
        <v>0</v>
      </c>
    </row>
    <row r="49" spans="1:5" ht="15">
      <c r="A49" s="352" t="s">
        <v>127</v>
      </c>
      <c r="B49" s="59" t="s">
        <v>128</v>
      </c>
      <c r="C49" s="57">
        <f t="shared" si="3"/>
        <v>0</v>
      </c>
      <c r="D49" s="57">
        <f t="shared" si="3"/>
        <v>0</v>
      </c>
      <c r="E49" s="353">
        <f t="shared" si="3"/>
        <v>0</v>
      </c>
    </row>
    <row r="50" spans="1:5" ht="45" customHeight="1">
      <c r="A50" s="352" t="s">
        <v>129</v>
      </c>
      <c r="B50" s="63" t="s">
        <v>302</v>
      </c>
      <c r="C50" s="357">
        <f>C51+C52+C53+C54+C55</f>
        <v>0</v>
      </c>
      <c r="D50" s="357">
        <f>D51+D52+D53+D54+D55</f>
        <v>0</v>
      </c>
      <c r="E50" s="358">
        <f>E51+E52+E53+E54+E55</f>
        <v>0</v>
      </c>
    </row>
    <row r="51" spans="1:5" ht="15">
      <c r="A51" s="352" t="s">
        <v>108</v>
      </c>
      <c r="B51" s="59" t="s">
        <v>130</v>
      </c>
      <c r="C51" s="57"/>
      <c r="D51" s="57"/>
      <c r="E51" s="353"/>
    </row>
    <row r="52" spans="1:5" ht="15">
      <c r="A52" s="352" t="s">
        <v>110</v>
      </c>
      <c r="B52" s="59" t="s">
        <v>131</v>
      </c>
      <c r="C52" s="57"/>
      <c r="D52" s="57"/>
      <c r="E52" s="353"/>
    </row>
    <row r="53" spans="1:5" ht="15">
      <c r="A53" s="352" t="s">
        <v>112</v>
      </c>
      <c r="B53" s="59" t="s">
        <v>132</v>
      </c>
      <c r="C53" s="57"/>
      <c r="D53" s="57"/>
      <c r="E53" s="353"/>
    </row>
    <row r="54" spans="1:5" ht="15">
      <c r="A54" s="352" t="s">
        <v>114</v>
      </c>
      <c r="B54" s="59" t="s">
        <v>133</v>
      </c>
      <c r="C54" s="57"/>
      <c r="D54" s="57"/>
      <c r="E54" s="353"/>
    </row>
    <row r="55" spans="1:5" ht="15">
      <c r="A55" s="352" t="s">
        <v>116</v>
      </c>
      <c r="B55" s="59" t="s">
        <v>134</v>
      </c>
      <c r="C55" s="57"/>
      <c r="D55" s="57"/>
      <c r="E55" s="353"/>
    </row>
    <row r="56" spans="1:5" ht="45">
      <c r="A56" s="352" t="s">
        <v>135</v>
      </c>
      <c r="B56" s="64">
        <v>21</v>
      </c>
      <c r="C56" s="57">
        <f>C57+C58+C59+C60+C61</f>
        <v>0</v>
      </c>
      <c r="D56" s="57">
        <f>D57+D58+D59+D60+D61</f>
        <v>0</v>
      </c>
      <c r="E56" s="353">
        <f>E57+E58+E59+E60+E61</f>
        <v>0</v>
      </c>
    </row>
    <row r="57" spans="1:5" ht="15">
      <c r="A57" s="352" t="s">
        <v>108</v>
      </c>
      <c r="B57" s="59" t="s">
        <v>136</v>
      </c>
      <c r="C57" s="57"/>
      <c r="D57" s="57"/>
      <c r="E57" s="353"/>
    </row>
    <row r="58" spans="1:5" ht="15">
      <c r="A58" s="352" t="s">
        <v>110</v>
      </c>
      <c r="B58" s="59" t="s">
        <v>137</v>
      </c>
      <c r="C58" s="57"/>
      <c r="D58" s="57"/>
      <c r="E58" s="353"/>
    </row>
    <row r="59" spans="1:5" ht="15">
      <c r="A59" s="352" t="s">
        <v>112</v>
      </c>
      <c r="B59" s="59" t="s">
        <v>138</v>
      </c>
      <c r="C59" s="57"/>
      <c r="D59" s="57"/>
      <c r="E59" s="353"/>
    </row>
    <row r="60" spans="1:5" ht="15">
      <c r="A60" s="352" t="s">
        <v>114</v>
      </c>
      <c r="B60" s="59" t="s">
        <v>139</v>
      </c>
      <c r="C60" s="57"/>
      <c r="D60" s="57"/>
      <c r="E60" s="353"/>
    </row>
    <row r="61" spans="1:5" ht="15">
      <c r="A61" s="352" t="s">
        <v>116</v>
      </c>
      <c r="B61" s="59" t="s">
        <v>140</v>
      </c>
      <c r="C61" s="57"/>
      <c r="D61" s="57"/>
      <c r="E61" s="353"/>
    </row>
    <row r="62" spans="1:5" ht="45">
      <c r="A62" s="352" t="s">
        <v>543</v>
      </c>
      <c r="B62" s="64">
        <v>22</v>
      </c>
      <c r="C62" s="57">
        <f>C63+C64+C65+C66+C67</f>
        <v>0</v>
      </c>
      <c r="D62" s="57">
        <f>D63+D64+D65+D66+D67</f>
        <v>0</v>
      </c>
      <c r="E62" s="353">
        <f>E63+E64+E65+E66+E67</f>
        <v>0</v>
      </c>
    </row>
    <row r="63" spans="1:5" ht="15">
      <c r="A63" s="352" t="s">
        <v>141</v>
      </c>
      <c r="B63" s="59" t="s">
        <v>188</v>
      </c>
      <c r="C63" s="57"/>
      <c r="D63" s="57"/>
      <c r="E63" s="353"/>
    </row>
    <row r="64" spans="1:5" ht="15">
      <c r="A64" s="352" t="s">
        <v>88</v>
      </c>
      <c r="B64" s="65">
        <v>23</v>
      </c>
      <c r="C64" s="57"/>
      <c r="D64" s="57"/>
      <c r="E64" s="353"/>
    </row>
    <row r="65" spans="1:5" ht="15">
      <c r="A65" s="352" t="s">
        <v>142</v>
      </c>
      <c r="B65" s="65">
        <v>24</v>
      </c>
      <c r="C65" s="57"/>
      <c r="D65" s="57"/>
      <c r="E65" s="353"/>
    </row>
    <row r="66" spans="1:5" ht="15">
      <c r="A66" s="352" t="s">
        <v>92</v>
      </c>
      <c r="B66" s="65">
        <v>25</v>
      </c>
      <c r="C66" s="57"/>
      <c r="D66" s="57"/>
      <c r="E66" s="353"/>
    </row>
    <row r="67" spans="1:5" ht="15">
      <c r="A67" s="352" t="s">
        <v>93</v>
      </c>
      <c r="B67" s="59">
        <v>26</v>
      </c>
      <c r="C67" s="359"/>
      <c r="D67" s="359"/>
      <c r="E67" s="360"/>
    </row>
    <row r="68" spans="1:5" ht="42" customHeight="1">
      <c r="A68" s="352" t="s">
        <v>15</v>
      </c>
      <c r="B68" s="64">
        <v>27</v>
      </c>
      <c r="C68" s="57">
        <f>C69+C70+C71+C73+C74</f>
        <v>0</v>
      </c>
      <c r="D68" s="57">
        <f>D69+D70+D71+D73+D74</f>
        <v>0</v>
      </c>
      <c r="E68" s="353">
        <f>E69+E70+E71+E73+E74</f>
        <v>0</v>
      </c>
    </row>
    <row r="69" spans="1:5" ht="15">
      <c r="A69" s="352" t="s">
        <v>16</v>
      </c>
      <c r="B69" s="59" t="s">
        <v>17</v>
      </c>
      <c r="C69" s="57"/>
      <c r="D69" s="57"/>
      <c r="E69" s="353"/>
    </row>
    <row r="70" spans="1:5" ht="15">
      <c r="A70" s="352" t="s">
        <v>88</v>
      </c>
      <c r="B70" s="65">
        <v>28</v>
      </c>
      <c r="C70" s="57"/>
      <c r="D70" s="57"/>
      <c r="E70" s="353"/>
    </row>
    <row r="71" spans="1:5" ht="15">
      <c r="A71" s="352" t="s">
        <v>142</v>
      </c>
      <c r="B71" s="65">
        <v>29</v>
      </c>
      <c r="C71" s="57"/>
      <c r="D71" s="57"/>
      <c r="E71" s="353"/>
    </row>
    <row r="72" spans="1:5" ht="15">
      <c r="A72" s="352" t="s">
        <v>18</v>
      </c>
      <c r="B72" s="59" t="s">
        <v>19</v>
      </c>
      <c r="C72" s="57"/>
      <c r="D72" s="57"/>
      <c r="E72" s="353"/>
    </row>
    <row r="73" spans="1:5" ht="15">
      <c r="A73" s="352" t="s">
        <v>92</v>
      </c>
      <c r="B73" s="65">
        <v>30</v>
      </c>
      <c r="C73" s="57"/>
      <c r="D73" s="57"/>
      <c r="E73" s="353"/>
    </row>
    <row r="74" spans="1:5" ht="15">
      <c r="A74" s="352" t="s">
        <v>93</v>
      </c>
      <c r="B74" s="59">
        <v>31</v>
      </c>
      <c r="C74" s="359"/>
      <c r="D74" s="359"/>
      <c r="E74" s="360"/>
    </row>
    <row r="75" spans="1:5" ht="46.5" customHeight="1">
      <c r="A75" s="352" t="s">
        <v>20</v>
      </c>
      <c r="B75" s="64">
        <v>32</v>
      </c>
      <c r="C75" s="57">
        <f>C76+C77+C78+C83+C84</f>
        <v>0</v>
      </c>
      <c r="D75" s="57">
        <f>D76+D77+D78+D83+D84</f>
        <v>0</v>
      </c>
      <c r="E75" s="353">
        <f>E76+E77+E78+E83+E84</f>
        <v>0</v>
      </c>
    </row>
    <row r="76" spans="1:5" ht="15">
      <c r="A76" s="352" t="s">
        <v>21</v>
      </c>
      <c r="B76" s="59" t="s">
        <v>22</v>
      </c>
      <c r="C76" s="57"/>
      <c r="D76" s="57"/>
      <c r="E76" s="353"/>
    </row>
    <row r="77" spans="1:5" ht="15">
      <c r="A77" s="352" t="s">
        <v>23</v>
      </c>
      <c r="B77" s="65">
        <v>33</v>
      </c>
      <c r="C77" s="57"/>
      <c r="D77" s="57"/>
      <c r="E77" s="353"/>
    </row>
    <row r="78" spans="1:5" ht="15">
      <c r="A78" s="352" t="s">
        <v>24</v>
      </c>
      <c r="B78" s="65">
        <v>34</v>
      </c>
      <c r="C78" s="57">
        <f>C79+C80+C81+C82</f>
        <v>0</v>
      </c>
      <c r="D78" s="57">
        <f>D79+D80+D81+D82</f>
        <v>0</v>
      </c>
      <c r="E78" s="353">
        <f>E79+E80+E81+E82</f>
        <v>0</v>
      </c>
    </row>
    <row r="79" spans="1:5" ht="15">
      <c r="A79" s="352" t="s">
        <v>25</v>
      </c>
      <c r="B79" s="59" t="s">
        <v>26</v>
      </c>
      <c r="C79" s="57"/>
      <c r="D79" s="57"/>
      <c r="E79" s="353"/>
    </row>
    <row r="80" spans="1:5" ht="15">
      <c r="A80" s="352" t="s">
        <v>27</v>
      </c>
      <c r="B80" s="59" t="s">
        <v>28</v>
      </c>
      <c r="C80" s="57"/>
      <c r="D80" s="57"/>
      <c r="E80" s="353"/>
    </row>
    <row r="81" spans="1:5" ht="15">
      <c r="A81" s="352" t="s">
        <v>29</v>
      </c>
      <c r="B81" s="59" t="s">
        <v>30</v>
      </c>
      <c r="C81" s="57"/>
      <c r="D81" s="57"/>
      <c r="E81" s="353"/>
    </row>
    <row r="82" spans="1:5" ht="15">
      <c r="A82" s="352" t="s">
        <v>31</v>
      </c>
      <c r="B82" s="59" t="s">
        <v>32</v>
      </c>
      <c r="C82" s="57"/>
      <c r="D82" s="57"/>
      <c r="E82" s="353"/>
    </row>
    <row r="83" spans="1:5" ht="15">
      <c r="A83" s="352" t="s">
        <v>33</v>
      </c>
      <c r="B83" s="65">
        <v>35</v>
      </c>
      <c r="C83" s="57"/>
      <c r="D83" s="57"/>
      <c r="E83" s="353"/>
    </row>
    <row r="84" spans="1:5" ht="15">
      <c r="A84" s="352" t="s">
        <v>34</v>
      </c>
      <c r="B84" s="59">
        <v>36</v>
      </c>
      <c r="C84" s="359"/>
      <c r="D84" s="359"/>
      <c r="E84" s="360"/>
    </row>
    <row r="85" spans="1:5" ht="69" customHeight="1">
      <c r="A85" s="352" t="s">
        <v>35</v>
      </c>
      <c r="B85" s="64">
        <v>37</v>
      </c>
      <c r="C85" s="57">
        <f>C86+C87+C88+C89+C90</f>
        <v>0</v>
      </c>
      <c r="D85" s="57">
        <f>D86+D87+D88+D89+D90</f>
        <v>0</v>
      </c>
      <c r="E85" s="353">
        <f>E86+E87+E88+E89+E90</f>
        <v>0</v>
      </c>
    </row>
    <row r="86" spans="1:5" ht="15">
      <c r="A86" s="352" t="s">
        <v>16</v>
      </c>
      <c r="B86" s="59" t="s">
        <v>36</v>
      </c>
      <c r="C86" s="57"/>
      <c r="D86" s="57"/>
      <c r="E86" s="353"/>
    </row>
    <row r="87" spans="1:5" ht="15">
      <c r="A87" s="352" t="s">
        <v>37</v>
      </c>
      <c r="B87" s="65">
        <v>38</v>
      </c>
      <c r="C87" s="57"/>
      <c r="D87" s="57"/>
      <c r="E87" s="353"/>
    </row>
    <row r="88" spans="1:5" ht="15">
      <c r="A88" s="352" t="s">
        <v>104</v>
      </c>
      <c r="B88" s="65">
        <v>39</v>
      </c>
      <c r="C88" s="57"/>
      <c r="D88" s="57"/>
      <c r="E88" s="353"/>
    </row>
    <row r="89" spans="1:5" ht="15">
      <c r="A89" s="352" t="s">
        <v>92</v>
      </c>
      <c r="B89" s="65">
        <v>40</v>
      </c>
      <c r="C89" s="57"/>
      <c r="D89" s="57"/>
      <c r="E89" s="353"/>
    </row>
    <row r="90" spans="1:5" ht="15">
      <c r="A90" s="352" t="s">
        <v>93</v>
      </c>
      <c r="B90" s="59">
        <v>41</v>
      </c>
      <c r="C90" s="359"/>
      <c r="D90" s="359"/>
      <c r="E90" s="360"/>
    </row>
    <row r="91" spans="1:5" ht="90">
      <c r="A91" s="352" t="s">
        <v>544</v>
      </c>
      <c r="B91" s="64">
        <v>42</v>
      </c>
      <c r="C91" s="57">
        <f>C92+C93+C94+C95+C96</f>
        <v>0</v>
      </c>
      <c r="D91" s="57">
        <f>D92+D93+D94+D95+D96</f>
        <v>0</v>
      </c>
      <c r="E91" s="353">
        <f>E92+E93+E94+E95+E96</f>
        <v>0</v>
      </c>
    </row>
    <row r="92" spans="1:5" ht="15">
      <c r="A92" s="352" t="s">
        <v>16</v>
      </c>
      <c r="B92" s="59" t="s">
        <v>38</v>
      </c>
      <c r="C92" s="57"/>
      <c r="D92" s="57"/>
      <c r="E92" s="353"/>
    </row>
    <row r="93" spans="1:5" ht="15">
      <c r="A93" s="352" t="s">
        <v>39</v>
      </c>
      <c r="B93" s="65">
        <v>43</v>
      </c>
      <c r="C93" s="57"/>
      <c r="D93" s="57"/>
      <c r="E93" s="353"/>
    </row>
    <row r="94" spans="1:5" ht="15">
      <c r="A94" s="352" t="s">
        <v>142</v>
      </c>
      <c r="B94" s="65">
        <v>44</v>
      </c>
      <c r="C94" s="57"/>
      <c r="D94" s="57"/>
      <c r="E94" s="353"/>
    </row>
    <row r="95" spans="1:5" ht="15">
      <c r="A95" s="352" t="s">
        <v>92</v>
      </c>
      <c r="B95" s="65">
        <v>45</v>
      </c>
      <c r="C95" s="57"/>
      <c r="D95" s="57"/>
      <c r="E95" s="353"/>
    </row>
    <row r="96" spans="1:5" ht="15">
      <c r="A96" s="352" t="s">
        <v>93</v>
      </c>
      <c r="B96" s="65">
        <v>46</v>
      </c>
      <c r="C96" s="57"/>
      <c r="D96" s="57"/>
      <c r="E96" s="353"/>
    </row>
    <row r="97" spans="1:5" ht="60">
      <c r="A97" s="352" t="s">
        <v>545</v>
      </c>
      <c r="B97" s="62">
        <v>47</v>
      </c>
      <c r="C97" s="57">
        <f>C98+C99+C100+C101+C102</f>
        <v>0</v>
      </c>
      <c r="D97" s="57">
        <f>D98+D99+D100+D101+D102</f>
        <v>0</v>
      </c>
      <c r="E97" s="353">
        <f>E98+E99+E100+E101+E102</f>
        <v>0</v>
      </c>
    </row>
    <row r="98" spans="1:5" ht="15">
      <c r="A98" s="352" t="s">
        <v>108</v>
      </c>
      <c r="B98" s="61" t="s">
        <v>40</v>
      </c>
      <c r="C98" s="57"/>
      <c r="D98" s="57"/>
      <c r="E98" s="353"/>
    </row>
    <row r="99" spans="1:5" ht="15">
      <c r="A99" s="352" t="s">
        <v>110</v>
      </c>
      <c r="B99" s="61" t="s">
        <v>41</v>
      </c>
      <c r="C99" s="57"/>
      <c r="D99" s="57"/>
      <c r="E99" s="353"/>
    </row>
    <row r="100" spans="1:5" ht="15">
      <c r="A100" s="352" t="s">
        <v>112</v>
      </c>
      <c r="B100" s="61" t="s">
        <v>42</v>
      </c>
      <c r="C100" s="57"/>
      <c r="D100" s="57"/>
      <c r="E100" s="353"/>
    </row>
    <row r="101" spans="1:5" ht="15">
      <c r="A101" s="352" t="s">
        <v>43</v>
      </c>
      <c r="B101" s="61" t="s">
        <v>44</v>
      </c>
      <c r="C101" s="57"/>
      <c r="D101" s="57"/>
      <c r="E101" s="353"/>
    </row>
    <row r="102" spans="1:5" ht="15.75" thickBot="1">
      <c r="A102" s="361" t="s">
        <v>45</v>
      </c>
      <c r="B102" s="66" t="s">
        <v>46</v>
      </c>
      <c r="C102" s="362"/>
      <c r="D102" s="362"/>
      <c r="E102" s="363"/>
    </row>
    <row r="103" spans="1:5" ht="15">
      <c r="A103" s="27" t="s">
        <v>47</v>
      </c>
      <c r="B103" s="27"/>
      <c r="C103" s="168"/>
      <c r="D103" s="168"/>
      <c r="E103" s="168"/>
    </row>
    <row r="104" spans="1:5" ht="15">
      <c r="A104" s="27" t="s">
        <v>48</v>
      </c>
      <c r="B104" s="27"/>
      <c r="C104" s="168"/>
      <c r="D104" s="168"/>
      <c r="E104" s="168"/>
    </row>
    <row r="105" spans="1:5" ht="15">
      <c r="A105" s="27" t="s">
        <v>49</v>
      </c>
      <c r="B105" s="27"/>
      <c r="C105" s="168"/>
      <c r="D105" s="168"/>
      <c r="E105" s="168"/>
    </row>
    <row r="106" spans="1:5" ht="15">
      <c r="A106" s="27" t="s">
        <v>50</v>
      </c>
      <c r="B106" s="27"/>
      <c r="C106" s="168"/>
      <c r="D106" s="168"/>
      <c r="E106" s="168"/>
    </row>
    <row r="107" spans="1:5" ht="15">
      <c r="A107" s="27" t="s">
        <v>51</v>
      </c>
      <c r="B107" s="27"/>
      <c r="C107" s="168"/>
      <c r="D107" s="168"/>
      <c r="E107" s="168"/>
    </row>
    <row r="108" spans="1:5" ht="15">
      <c r="A108" s="27" t="s">
        <v>52</v>
      </c>
      <c r="B108" s="27"/>
      <c r="C108" s="168"/>
      <c r="D108" s="168"/>
      <c r="E108" s="168"/>
    </row>
    <row r="109" spans="1:5" ht="15">
      <c r="A109" s="27" t="s">
        <v>53</v>
      </c>
      <c r="B109" s="27"/>
      <c r="C109" s="168"/>
      <c r="D109" s="168"/>
      <c r="E109" s="168"/>
    </row>
    <row r="110" spans="1:5" ht="15">
      <c r="A110" s="27" t="s">
        <v>54</v>
      </c>
      <c r="B110" s="27"/>
      <c r="C110" s="168"/>
      <c r="D110" s="168"/>
      <c r="E110" s="168"/>
    </row>
    <row r="111" spans="1:5" ht="15">
      <c r="A111" s="242" t="s">
        <v>55</v>
      </c>
      <c r="B111" s="27"/>
      <c r="C111" s="168"/>
      <c r="D111" s="168"/>
      <c r="E111" s="168"/>
    </row>
    <row r="112" spans="1:5" ht="18.75" customHeight="1">
      <c r="A112" s="527" t="s">
        <v>56</v>
      </c>
      <c r="B112" s="527"/>
      <c r="C112" s="527"/>
      <c r="D112" s="527"/>
      <c r="E112" s="527"/>
    </row>
    <row r="113" spans="1:6" ht="21" customHeight="1">
      <c r="A113" s="527" t="s">
        <v>57</v>
      </c>
      <c r="B113" s="527"/>
      <c r="C113" s="527"/>
      <c r="D113" s="527"/>
      <c r="E113" s="527"/>
      <c r="F113" s="31"/>
    </row>
    <row r="114" spans="1:5" ht="14.25" customHeight="1">
      <c r="A114" s="364" t="s">
        <v>58</v>
      </c>
      <c r="B114" s="28"/>
      <c r="C114" s="29"/>
      <c r="D114" s="29"/>
      <c r="E114" s="30"/>
    </row>
    <row r="115" spans="2:5" ht="15">
      <c r="B115" s="29"/>
      <c r="C115" s="29"/>
      <c r="D115" s="29"/>
      <c r="E115" s="30"/>
    </row>
    <row r="116" spans="2:5" s="71" customFormat="1" ht="15" customHeight="1">
      <c r="B116" s="252"/>
      <c r="C116" s="508"/>
      <c r="D116" s="508"/>
      <c r="E116" s="243"/>
    </row>
    <row r="117" spans="2:5" s="71" customFormat="1" ht="15.75" customHeight="1">
      <c r="B117" s="252"/>
      <c r="C117" s="243"/>
      <c r="D117" s="243"/>
      <c r="E117" s="243"/>
    </row>
    <row r="118" spans="1:5" s="71" customFormat="1" ht="15" customHeight="1">
      <c r="A118" s="254" t="s">
        <v>652</v>
      </c>
      <c r="B118" s="504" t="s">
        <v>653</v>
      </c>
      <c r="C118" s="504"/>
      <c r="D118" s="504"/>
      <c r="E118" s="243"/>
    </row>
    <row r="119" spans="1:5" s="71" customFormat="1" ht="15">
      <c r="A119" s="254" t="s">
        <v>654</v>
      </c>
      <c r="B119" s="505" t="s">
        <v>655</v>
      </c>
      <c r="C119" s="505"/>
      <c r="D119" s="505"/>
      <c r="E119" s="243"/>
    </row>
    <row r="120" spans="2:5" s="71" customFormat="1" ht="15">
      <c r="B120" s="252"/>
      <c r="C120" s="259"/>
      <c r="D120" s="259"/>
      <c r="E120" s="243"/>
    </row>
    <row r="121" spans="2:5" s="71" customFormat="1" ht="15">
      <c r="B121" s="252"/>
      <c r="C121" s="243"/>
      <c r="D121" s="243"/>
      <c r="E121" s="243"/>
    </row>
    <row r="122" spans="2:5" s="71" customFormat="1" ht="15">
      <c r="B122" s="252"/>
      <c r="C122" s="243"/>
      <c r="D122" s="243"/>
      <c r="E122" s="243"/>
    </row>
    <row r="123" spans="1:4" ht="15">
      <c r="A123" s="71"/>
      <c r="B123" s="252"/>
      <c r="C123" s="504" t="s">
        <v>656</v>
      </c>
      <c r="D123" s="504"/>
    </row>
    <row r="124" spans="3:4" ht="15">
      <c r="C124" s="505" t="s">
        <v>657</v>
      </c>
      <c r="D124" s="505"/>
    </row>
    <row r="125" spans="3:5" ht="15">
      <c r="C125" s="506"/>
      <c r="D125" s="506"/>
      <c r="E125" s="506"/>
    </row>
    <row r="126" spans="3:5" ht="15">
      <c r="C126" s="507"/>
      <c r="D126" s="507"/>
      <c r="E126" s="507"/>
    </row>
    <row r="127" spans="3:5" ht="15" customHeight="1">
      <c r="C127" s="506"/>
      <c r="D127" s="506"/>
      <c r="E127" s="506"/>
    </row>
    <row r="128" spans="3:5" ht="15">
      <c r="C128" s="507"/>
      <c r="D128" s="507"/>
      <c r="E128" s="507"/>
    </row>
  </sheetData>
  <sheetProtection/>
  <mergeCells count="20">
    <mergeCell ref="C127:E127"/>
    <mergeCell ref="C128:E128"/>
    <mergeCell ref="A9:A11"/>
    <mergeCell ref="B9:B11"/>
    <mergeCell ref="C9:C11"/>
    <mergeCell ref="D9:E9"/>
    <mergeCell ref="D10:D11"/>
    <mergeCell ref="A112:E112"/>
    <mergeCell ref="C125:E125"/>
    <mergeCell ref="C126:E126"/>
    <mergeCell ref="C123:D123"/>
    <mergeCell ref="C124:D124"/>
    <mergeCell ref="A1:B1"/>
    <mergeCell ref="A2:B2"/>
    <mergeCell ref="A4:E4"/>
    <mergeCell ref="A5:E5"/>
    <mergeCell ref="A113:E113"/>
    <mergeCell ref="C116:D116"/>
    <mergeCell ref="B118:D118"/>
    <mergeCell ref="B119:D119"/>
  </mergeCells>
  <printOptions horizontalCentered="1"/>
  <pageMargins left="0.35433070866141736" right="0.35433070866141736" top="0.2362204724409449" bottom="0.1968503937007874" header="0" footer="0.11811023622047245"/>
  <pageSetup horizontalDpi="600" verticalDpi="600" orientation="portrait" paperSize="9" scale="95" r:id="rId1"/>
  <ignoredErrors>
    <ignoredError sqref="B13:B22 B38:B7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pane xSplit="3" ySplit="9" topLeftCell="D31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E42" sqref="E42"/>
    </sheetView>
  </sheetViews>
  <sheetFormatPr defaultColWidth="9.140625" defaultRowHeight="12.75"/>
  <cols>
    <col min="1" max="1" width="4.7109375" style="69" customWidth="1"/>
    <col min="2" max="2" width="63.7109375" style="69" customWidth="1"/>
    <col min="3" max="3" width="7.00390625" style="414" customWidth="1"/>
    <col min="4" max="4" width="11.57421875" style="32" customWidth="1"/>
    <col min="5" max="5" width="13.7109375" style="32" customWidth="1"/>
    <col min="6" max="6" width="33.140625" style="33" hidden="1" customWidth="1"/>
    <col min="7" max="16384" width="9.140625" style="69" customWidth="1"/>
  </cols>
  <sheetData>
    <row r="1" spans="1:6" s="242" customFormat="1" ht="13.5" customHeight="1">
      <c r="A1" s="537" t="s">
        <v>665</v>
      </c>
      <c r="B1" s="538"/>
      <c r="C1" s="365"/>
      <c r="D1" s="46"/>
      <c r="E1" s="366" t="s">
        <v>59</v>
      </c>
      <c r="F1" s="1"/>
    </row>
    <row r="2" spans="1:5" s="242" customFormat="1" ht="15">
      <c r="A2" s="539" t="s">
        <v>666</v>
      </c>
      <c r="B2" s="501"/>
      <c r="C2" s="365"/>
      <c r="D2" s="243"/>
      <c r="E2" s="243"/>
    </row>
    <row r="3" spans="1:6" ht="15">
      <c r="A3" s="367"/>
      <c r="B3" s="368"/>
      <c r="C3" s="369"/>
      <c r="D3" s="370"/>
      <c r="E3" s="370"/>
      <c r="F3" s="34"/>
    </row>
    <row r="4" spans="1:5" ht="15">
      <c r="A4" s="367"/>
      <c r="B4" s="368"/>
      <c r="C4" s="369"/>
      <c r="D4" s="370"/>
      <c r="E4" s="370"/>
    </row>
    <row r="5" spans="1:5" ht="15">
      <c r="A5" s="540" t="s">
        <v>60</v>
      </c>
      <c r="B5" s="540"/>
      <c r="C5" s="540"/>
      <c r="D5" s="540"/>
      <c r="E5" s="540"/>
    </row>
    <row r="6" spans="1:5" ht="15">
      <c r="A6" s="540" t="s">
        <v>667</v>
      </c>
      <c r="B6" s="540"/>
      <c r="C6" s="540"/>
      <c r="D6" s="540"/>
      <c r="E6" s="540"/>
    </row>
    <row r="7" spans="1:6" ht="14.25" customHeight="1">
      <c r="A7" s="536"/>
      <c r="B7" s="536"/>
      <c r="C7" s="536"/>
      <c r="D7" s="536"/>
      <c r="F7" s="69"/>
    </row>
    <row r="8" spans="1:6" s="91" customFormat="1" ht="15.75" thickBot="1">
      <c r="A8" s="371" t="s">
        <v>61</v>
      </c>
      <c r="B8" s="372"/>
      <c r="C8" s="374"/>
      <c r="D8" s="73"/>
      <c r="E8" s="73" t="s">
        <v>62</v>
      </c>
      <c r="F8" s="373"/>
    </row>
    <row r="9" spans="1:6" ht="51.75" customHeight="1">
      <c r="A9" s="220" t="s">
        <v>63</v>
      </c>
      <c r="B9" s="221" t="s">
        <v>64</v>
      </c>
      <c r="C9" s="375" t="s">
        <v>65</v>
      </c>
      <c r="D9" s="222" t="s">
        <v>643</v>
      </c>
      <c r="E9" s="223" t="s">
        <v>622</v>
      </c>
      <c r="F9" s="212"/>
    </row>
    <row r="10" spans="1:6" ht="15">
      <c r="A10" s="224" t="s">
        <v>144</v>
      </c>
      <c r="B10" s="36" t="s">
        <v>145</v>
      </c>
      <c r="C10" s="376" t="s">
        <v>187</v>
      </c>
      <c r="D10" s="35">
        <v>1</v>
      </c>
      <c r="E10" s="225">
        <v>2</v>
      </c>
      <c r="F10" s="213">
        <v>1</v>
      </c>
    </row>
    <row r="11" spans="1:6" ht="15">
      <c r="A11" s="226"/>
      <c r="B11" s="74" t="s">
        <v>66</v>
      </c>
      <c r="C11" s="377" t="s">
        <v>155</v>
      </c>
      <c r="D11" s="37" t="s">
        <v>164</v>
      </c>
      <c r="E11" s="225" t="s">
        <v>164</v>
      </c>
      <c r="F11" s="214" t="s">
        <v>164</v>
      </c>
    </row>
    <row r="12" spans="1:6" ht="15">
      <c r="A12" s="226"/>
      <c r="B12" s="74"/>
      <c r="C12" s="377"/>
      <c r="D12" s="37"/>
      <c r="E12" s="225"/>
      <c r="F12" s="214"/>
    </row>
    <row r="13" spans="1:6" ht="15">
      <c r="A13" s="224" t="s">
        <v>144</v>
      </c>
      <c r="B13" s="74" t="s">
        <v>67</v>
      </c>
      <c r="C13" s="376" t="s">
        <v>156</v>
      </c>
      <c r="D13" s="35" t="s">
        <v>164</v>
      </c>
      <c r="E13" s="225" t="s">
        <v>164</v>
      </c>
      <c r="F13" s="213" t="s">
        <v>164</v>
      </c>
    </row>
    <row r="14" spans="1:6" ht="15">
      <c r="A14" s="224" t="s">
        <v>68</v>
      </c>
      <c r="B14" s="74" t="s">
        <v>69</v>
      </c>
      <c r="C14" s="376" t="s">
        <v>157</v>
      </c>
      <c r="D14" s="35" t="s">
        <v>164</v>
      </c>
      <c r="E14" s="225" t="s">
        <v>164</v>
      </c>
      <c r="F14" s="213" t="s">
        <v>164</v>
      </c>
    </row>
    <row r="15" spans="1:6" ht="15">
      <c r="A15" s="227"/>
      <c r="B15" s="74" t="s">
        <v>70</v>
      </c>
      <c r="C15" s="376" t="str">
        <f>'[2]ANEXA 40 a'!C17</f>
        <v>04</v>
      </c>
      <c r="D15" s="38"/>
      <c r="E15" s="228"/>
      <c r="F15" s="215"/>
    </row>
    <row r="16" spans="1:6" ht="134.25" customHeight="1">
      <c r="A16" s="227"/>
      <c r="B16" s="74" t="s">
        <v>603</v>
      </c>
      <c r="C16" s="376" t="s">
        <v>159</v>
      </c>
      <c r="D16" s="480"/>
      <c r="E16" s="481">
        <v>-201260760</v>
      </c>
      <c r="F16" s="215"/>
    </row>
    <row r="17" spans="1:6" s="378" customFormat="1" ht="15">
      <c r="A17" s="227"/>
      <c r="B17" s="74" t="s">
        <v>71</v>
      </c>
      <c r="C17" s="376" t="s">
        <v>162</v>
      </c>
      <c r="D17" s="482">
        <f>D15+D16</f>
        <v>0</v>
      </c>
      <c r="E17" s="483">
        <f>E15+E16</f>
        <v>-201260760</v>
      </c>
      <c r="F17" s="216"/>
    </row>
    <row r="18" spans="1:6" s="378" customFormat="1" ht="15">
      <c r="A18" s="227"/>
      <c r="B18" s="74" t="s">
        <v>72</v>
      </c>
      <c r="C18" s="376" t="s">
        <v>166</v>
      </c>
      <c r="D18" s="482">
        <f>D17</f>
        <v>0</v>
      </c>
      <c r="E18" s="482">
        <f>E17</f>
        <v>-201260760</v>
      </c>
      <c r="F18" s="216"/>
    </row>
    <row r="19" spans="1:6" ht="120">
      <c r="A19" s="229"/>
      <c r="B19" s="74" t="s">
        <v>698</v>
      </c>
      <c r="C19" s="379">
        <v>51</v>
      </c>
      <c r="D19" s="480"/>
      <c r="E19" s="481">
        <v>18</v>
      </c>
      <c r="F19" s="217" t="s">
        <v>73</v>
      </c>
    </row>
    <row r="20" spans="1:6" s="378" customFormat="1" ht="15">
      <c r="A20" s="229"/>
      <c r="B20" s="74" t="s">
        <v>74</v>
      </c>
      <c r="C20" s="379">
        <v>55</v>
      </c>
      <c r="D20" s="482">
        <f>D19</f>
        <v>0</v>
      </c>
      <c r="E20" s="482">
        <f>E19</f>
        <v>18</v>
      </c>
      <c r="F20" s="216"/>
    </row>
    <row r="21" spans="1:6" s="378" customFormat="1" ht="15">
      <c r="A21" s="229"/>
      <c r="B21" s="74" t="s">
        <v>75</v>
      </c>
      <c r="C21" s="379">
        <v>57</v>
      </c>
      <c r="D21" s="480">
        <f>D20</f>
        <v>0</v>
      </c>
      <c r="E21" s="480">
        <f>E20</f>
        <v>18</v>
      </c>
      <c r="F21" s="216"/>
    </row>
    <row r="22" spans="1:6" ht="15">
      <c r="A22" s="224" t="s">
        <v>76</v>
      </c>
      <c r="B22" s="74" t="s">
        <v>0</v>
      </c>
      <c r="C22" s="376">
        <v>455</v>
      </c>
      <c r="D22" s="482" t="s">
        <v>164</v>
      </c>
      <c r="E22" s="483" t="s">
        <v>164</v>
      </c>
      <c r="F22" s="213" t="s">
        <v>164</v>
      </c>
    </row>
    <row r="23" spans="1:6" ht="15">
      <c r="A23" s="224" t="s">
        <v>77</v>
      </c>
      <c r="B23" s="74" t="s">
        <v>1</v>
      </c>
      <c r="C23" s="376">
        <v>456</v>
      </c>
      <c r="D23" s="482" t="s">
        <v>164</v>
      </c>
      <c r="E23" s="483" t="s">
        <v>164</v>
      </c>
      <c r="F23" s="213" t="s">
        <v>164</v>
      </c>
    </row>
    <row r="24" spans="1:6" ht="45">
      <c r="A24" s="227"/>
      <c r="B24" s="92" t="s">
        <v>322</v>
      </c>
      <c r="C24" s="93">
        <v>457</v>
      </c>
      <c r="D24" s="484">
        <f>D25+D26+D30+D31</f>
        <v>0</v>
      </c>
      <c r="E24" s="485">
        <f>E25+E26+E30+E31</f>
        <v>0</v>
      </c>
      <c r="F24" s="217" t="s">
        <v>2</v>
      </c>
    </row>
    <row r="25" spans="1:6" ht="15">
      <c r="A25" s="227"/>
      <c r="B25" s="74" t="s">
        <v>323</v>
      </c>
      <c r="C25" s="376">
        <v>458</v>
      </c>
      <c r="D25" s="480"/>
      <c r="E25" s="481"/>
      <c r="F25" s="218" t="e">
        <f>'[2]ANEXA 40 a'!F372</f>
        <v>#REF!</v>
      </c>
    </row>
    <row r="26" spans="1:6" s="378" customFormat="1" ht="15">
      <c r="A26" s="227"/>
      <c r="B26" s="74" t="s">
        <v>3</v>
      </c>
      <c r="C26" s="376">
        <f aca="true" t="shared" si="0" ref="C26:C31">C25+1</f>
        <v>459</v>
      </c>
      <c r="D26" s="480">
        <f>D27+D28+D29</f>
        <v>0</v>
      </c>
      <c r="E26" s="481">
        <f>E27+E28+E29</f>
        <v>0</v>
      </c>
      <c r="F26" s="218" t="e">
        <f>'[2]ANEXA 40 a'!F373</f>
        <v>#REF!</v>
      </c>
    </row>
    <row r="27" spans="1:6" ht="30">
      <c r="A27" s="227"/>
      <c r="B27" s="74" t="s">
        <v>318</v>
      </c>
      <c r="C27" s="376">
        <f t="shared" si="0"/>
        <v>460</v>
      </c>
      <c r="D27" s="480"/>
      <c r="E27" s="481"/>
      <c r="F27" s="215"/>
    </row>
    <row r="28" spans="1:6" ht="30">
      <c r="A28" s="227"/>
      <c r="B28" s="74" t="s">
        <v>319</v>
      </c>
      <c r="C28" s="376">
        <f t="shared" si="0"/>
        <v>461</v>
      </c>
      <c r="D28" s="480"/>
      <c r="E28" s="481"/>
      <c r="F28" s="215"/>
    </row>
    <row r="29" spans="1:6" ht="15">
      <c r="A29" s="227"/>
      <c r="B29" s="74" t="s">
        <v>320</v>
      </c>
      <c r="C29" s="376">
        <f t="shared" si="0"/>
        <v>462</v>
      </c>
      <c r="D29" s="480"/>
      <c r="E29" s="481"/>
      <c r="F29" s="215"/>
    </row>
    <row r="30" spans="1:6" ht="45">
      <c r="A30" s="227"/>
      <c r="B30" s="74" t="s">
        <v>587</v>
      </c>
      <c r="C30" s="376">
        <f t="shared" si="0"/>
        <v>463</v>
      </c>
      <c r="D30" s="480"/>
      <c r="E30" s="481"/>
      <c r="F30" s="215"/>
    </row>
    <row r="31" spans="1:6" ht="45">
      <c r="A31" s="227"/>
      <c r="B31" s="74" t="s">
        <v>588</v>
      </c>
      <c r="C31" s="376">
        <f t="shared" si="0"/>
        <v>464</v>
      </c>
      <c r="D31" s="480"/>
      <c r="E31" s="481"/>
      <c r="F31" s="215"/>
    </row>
    <row r="32" spans="1:6" ht="60">
      <c r="A32" s="227"/>
      <c r="B32" s="74" t="s">
        <v>324</v>
      </c>
      <c r="C32" s="376">
        <v>465</v>
      </c>
      <c r="D32" s="480">
        <f>D33+D34</f>
        <v>36725</v>
      </c>
      <c r="E32" s="480">
        <f>E33+E34</f>
        <v>0</v>
      </c>
      <c r="F32" s="38">
        <f>F33+F34</f>
        <v>0</v>
      </c>
    </row>
    <row r="33" spans="1:6" ht="15">
      <c r="A33" s="227"/>
      <c r="B33" s="74" t="s">
        <v>325</v>
      </c>
      <c r="C33" s="376">
        <v>466</v>
      </c>
      <c r="D33" s="480"/>
      <c r="E33" s="481"/>
      <c r="F33" s="215"/>
    </row>
    <row r="34" spans="1:6" s="378" customFormat="1" ht="15">
      <c r="A34" s="227"/>
      <c r="B34" s="74" t="s">
        <v>589</v>
      </c>
      <c r="C34" s="376">
        <v>467</v>
      </c>
      <c r="D34" s="482">
        <f>D35+D36+D37</f>
        <v>36725</v>
      </c>
      <c r="E34" s="483">
        <f>E35+E36+E37</f>
        <v>0</v>
      </c>
      <c r="F34" s="216"/>
    </row>
    <row r="35" spans="1:6" ht="30">
      <c r="A35" s="227"/>
      <c r="B35" s="74" t="s">
        <v>318</v>
      </c>
      <c r="C35" s="376" t="s">
        <v>404</v>
      </c>
      <c r="D35" s="480"/>
      <c r="E35" s="481"/>
      <c r="F35" s="215"/>
    </row>
    <row r="36" spans="1:6" ht="30">
      <c r="A36" s="227"/>
      <c r="B36" s="74" t="s">
        <v>321</v>
      </c>
      <c r="C36" s="376" t="s">
        <v>405</v>
      </c>
      <c r="D36" s="480"/>
      <c r="E36" s="481"/>
      <c r="F36" s="215"/>
    </row>
    <row r="37" spans="1:6" ht="15">
      <c r="A37" s="227"/>
      <c r="B37" s="74" t="s">
        <v>320</v>
      </c>
      <c r="C37" s="376" t="s">
        <v>406</v>
      </c>
      <c r="D37" s="480">
        <v>36725</v>
      </c>
      <c r="E37" s="481"/>
      <c r="F37" s="215"/>
    </row>
    <row r="38" spans="1:6" ht="72" customHeight="1">
      <c r="A38" s="227"/>
      <c r="B38" s="74" t="s">
        <v>590</v>
      </c>
      <c r="C38" s="376">
        <v>471</v>
      </c>
      <c r="D38" s="480">
        <v>76052</v>
      </c>
      <c r="E38" s="481">
        <v>2924</v>
      </c>
      <c r="F38" s="215"/>
    </row>
    <row r="39" spans="1:6" ht="45">
      <c r="A39" s="227"/>
      <c r="B39" s="74" t="s">
        <v>591</v>
      </c>
      <c r="C39" s="376">
        <v>472</v>
      </c>
      <c r="D39" s="480"/>
      <c r="E39" s="481"/>
      <c r="F39" s="219" t="s">
        <v>4</v>
      </c>
    </row>
    <row r="40" spans="1:6" ht="45">
      <c r="A40" s="227"/>
      <c r="B40" s="74" t="s">
        <v>326</v>
      </c>
      <c r="C40" s="376">
        <v>473</v>
      </c>
      <c r="D40" s="480">
        <v>332757</v>
      </c>
      <c r="E40" s="481">
        <v>275618</v>
      </c>
      <c r="F40" s="215"/>
    </row>
    <row r="41" spans="1:6" ht="15">
      <c r="A41" s="227"/>
      <c r="B41" s="74" t="s">
        <v>5</v>
      </c>
      <c r="C41" s="376">
        <v>474</v>
      </c>
      <c r="D41" s="480"/>
      <c r="E41" s="481"/>
      <c r="F41" s="215"/>
    </row>
    <row r="42" spans="1:6" ht="45">
      <c r="A42" s="227"/>
      <c r="B42" s="74" t="s">
        <v>6</v>
      </c>
      <c r="C42" s="376">
        <v>475</v>
      </c>
      <c r="D42" s="480"/>
      <c r="E42" s="481"/>
      <c r="F42" s="215"/>
    </row>
    <row r="43" spans="1:6" ht="15">
      <c r="A43" s="227"/>
      <c r="B43" s="74" t="s">
        <v>592</v>
      </c>
      <c r="C43" s="376" t="s">
        <v>407</v>
      </c>
      <c r="D43" s="480"/>
      <c r="E43" s="481"/>
      <c r="F43" s="215"/>
    </row>
    <row r="44" spans="1:6" ht="15">
      <c r="A44" s="227"/>
      <c r="B44" s="74" t="s">
        <v>593</v>
      </c>
      <c r="C44" s="376" t="s">
        <v>408</v>
      </c>
      <c r="D44" s="480"/>
      <c r="E44" s="481"/>
      <c r="F44" s="215"/>
    </row>
    <row r="45" spans="1:6" s="378" customFormat="1" ht="15">
      <c r="A45" s="227"/>
      <c r="B45" s="74" t="s">
        <v>7</v>
      </c>
      <c r="C45" s="376">
        <v>476</v>
      </c>
      <c r="D45" s="482">
        <f>D38+D39+D40+D41+D42</f>
        <v>408809</v>
      </c>
      <c r="E45" s="483">
        <f>E38+E39+E40+E41+E42</f>
        <v>278542</v>
      </c>
      <c r="F45" s="215"/>
    </row>
    <row r="46" spans="1:6" ht="15">
      <c r="A46" s="227"/>
      <c r="B46" s="74" t="s">
        <v>327</v>
      </c>
      <c r="C46" s="376">
        <v>488</v>
      </c>
      <c r="D46" s="482" t="s">
        <v>143</v>
      </c>
      <c r="E46" s="483" t="s">
        <v>143</v>
      </c>
      <c r="F46" s="213" t="s">
        <v>143</v>
      </c>
    </row>
    <row r="47" spans="1:6" ht="30">
      <c r="A47" s="227"/>
      <c r="B47" s="74" t="s">
        <v>328</v>
      </c>
      <c r="C47" s="376">
        <v>489</v>
      </c>
      <c r="D47" s="480">
        <f>D48+D49+D50+D51+D52+D53+D54</f>
        <v>0</v>
      </c>
      <c r="E47" s="481">
        <f>E48+E49+E50+E51+E52+E53+E54</f>
        <v>0</v>
      </c>
      <c r="F47" s="215"/>
    </row>
    <row r="48" spans="1:6" ht="30">
      <c r="A48" s="227"/>
      <c r="B48" s="74" t="s">
        <v>329</v>
      </c>
      <c r="C48" s="376" t="s">
        <v>409</v>
      </c>
      <c r="D48" s="480"/>
      <c r="E48" s="481"/>
      <c r="F48" s="215"/>
    </row>
    <row r="49" spans="1:6" ht="45">
      <c r="A49" s="227"/>
      <c r="B49" s="74" t="s">
        <v>546</v>
      </c>
      <c r="C49" s="376" t="s">
        <v>410</v>
      </c>
      <c r="D49" s="480"/>
      <c r="E49" s="481"/>
      <c r="F49" s="218">
        <f>'[1]ANEXA 40 a'!F412</f>
      </c>
    </row>
    <row r="50" spans="1:6" ht="60">
      <c r="A50" s="227"/>
      <c r="B50" s="74" t="s">
        <v>8</v>
      </c>
      <c r="C50" s="376" t="s">
        <v>411</v>
      </c>
      <c r="D50" s="480"/>
      <c r="E50" s="481"/>
      <c r="F50" s="215"/>
    </row>
    <row r="51" spans="1:6" ht="45">
      <c r="A51" s="227"/>
      <c r="B51" s="74" t="s">
        <v>547</v>
      </c>
      <c r="C51" s="376" t="s">
        <v>402</v>
      </c>
      <c r="D51" s="480"/>
      <c r="E51" s="481"/>
      <c r="F51" s="215"/>
    </row>
    <row r="52" spans="1:6" ht="60">
      <c r="A52" s="227"/>
      <c r="B52" s="74" t="s">
        <v>548</v>
      </c>
      <c r="C52" s="376" t="s">
        <v>403</v>
      </c>
      <c r="D52" s="480"/>
      <c r="E52" s="481"/>
      <c r="F52" s="215"/>
    </row>
    <row r="53" spans="1:5" s="380" customFormat="1" ht="57">
      <c r="A53" s="84"/>
      <c r="B53" s="94" t="s">
        <v>549</v>
      </c>
      <c r="C53" s="95" t="s">
        <v>426</v>
      </c>
      <c r="D53" s="486"/>
      <c r="E53" s="487"/>
    </row>
    <row r="54" spans="1:5" s="380" customFormat="1" ht="57">
      <c r="A54" s="84"/>
      <c r="B54" s="94" t="s">
        <v>550</v>
      </c>
      <c r="C54" s="95" t="s">
        <v>427</v>
      </c>
      <c r="D54" s="486"/>
      <c r="E54" s="487"/>
    </row>
    <row r="55" spans="1:6" ht="30">
      <c r="A55" s="227"/>
      <c r="B55" s="74" t="s">
        <v>551</v>
      </c>
      <c r="C55" s="376" t="s">
        <v>412</v>
      </c>
      <c r="D55" s="480">
        <f>D56+D58+D59+D60+D61+D62</f>
        <v>0</v>
      </c>
      <c r="E55" s="481">
        <f>E56+E58+E59+E60+E61+E62</f>
        <v>0</v>
      </c>
      <c r="F55" s="215"/>
    </row>
    <row r="56" spans="1:6" ht="30">
      <c r="A56" s="227"/>
      <c r="B56" s="74" t="s">
        <v>330</v>
      </c>
      <c r="C56" s="376" t="s">
        <v>413</v>
      </c>
      <c r="D56" s="480"/>
      <c r="E56" s="481"/>
      <c r="F56" s="215"/>
    </row>
    <row r="57" spans="1:6" ht="45">
      <c r="A57" s="227"/>
      <c r="B57" s="74" t="s">
        <v>594</v>
      </c>
      <c r="C57" s="381" t="s">
        <v>414</v>
      </c>
      <c r="D57" s="480"/>
      <c r="E57" s="481"/>
      <c r="F57" s="215"/>
    </row>
    <row r="58" spans="1:6" ht="60">
      <c r="A58" s="227"/>
      <c r="B58" s="74" t="s">
        <v>9</v>
      </c>
      <c r="C58" s="376" t="s">
        <v>415</v>
      </c>
      <c r="D58" s="480"/>
      <c r="E58" s="481"/>
      <c r="F58" s="215"/>
    </row>
    <row r="59" spans="1:6" ht="45">
      <c r="A59" s="227"/>
      <c r="B59" s="74" t="s">
        <v>552</v>
      </c>
      <c r="C59" s="376" t="s">
        <v>416</v>
      </c>
      <c r="D59" s="480"/>
      <c r="E59" s="481"/>
      <c r="F59" s="215"/>
    </row>
    <row r="60" spans="1:6" ht="60">
      <c r="A60" s="227"/>
      <c r="B60" s="74" t="s">
        <v>553</v>
      </c>
      <c r="C60" s="376" t="s">
        <v>417</v>
      </c>
      <c r="D60" s="480"/>
      <c r="E60" s="481"/>
      <c r="F60" s="215"/>
    </row>
    <row r="61" spans="1:5" s="380" customFormat="1" ht="57">
      <c r="A61" s="84"/>
      <c r="B61" s="94" t="s">
        <v>423</v>
      </c>
      <c r="C61" s="96" t="s">
        <v>424</v>
      </c>
      <c r="D61" s="488"/>
      <c r="E61" s="489"/>
    </row>
    <row r="62" spans="1:5" s="380" customFormat="1" ht="57.75" thickBot="1">
      <c r="A62" s="230"/>
      <c r="B62" s="231" t="s">
        <v>554</v>
      </c>
      <c r="C62" s="382" t="s">
        <v>425</v>
      </c>
      <c r="D62" s="490"/>
      <c r="E62" s="491"/>
    </row>
    <row r="63" spans="1:6" s="378" customFormat="1" ht="15">
      <c r="A63" s="70"/>
      <c r="B63" s="97"/>
      <c r="C63" s="374"/>
      <c r="D63" s="73"/>
      <c r="E63" s="73"/>
      <c r="F63" s="72"/>
    </row>
    <row r="64" spans="1:6" ht="15">
      <c r="A64" s="70"/>
      <c r="B64" s="97"/>
      <c r="C64" s="374"/>
      <c r="D64" s="73"/>
      <c r="E64" s="73"/>
      <c r="F64" s="72"/>
    </row>
    <row r="65" spans="1:6" ht="15">
      <c r="A65" s="70"/>
      <c r="B65" s="383" t="s">
        <v>331</v>
      </c>
      <c r="C65" s="383"/>
      <c r="D65" s="384"/>
      <c r="E65" s="73"/>
      <c r="F65" s="72"/>
    </row>
    <row r="66" spans="1:4" ht="15.75" thickBot="1">
      <c r="A66" s="70"/>
      <c r="B66" s="385"/>
      <c r="C66" s="386"/>
      <c r="D66" s="384"/>
    </row>
    <row r="67" spans="1:4" ht="15" customHeight="1">
      <c r="A67" s="70"/>
      <c r="B67" s="387" t="s">
        <v>332</v>
      </c>
      <c r="C67" s="542" t="s">
        <v>418</v>
      </c>
      <c r="D67" s="388"/>
    </row>
    <row r="68" spans="1:5" s="393" customFormat="1" ht="13.5" thickBot="1">
      <c r="A68" s="389"/>
      <c r="B68" s="390" t="s">
        <v>333</v>
      </c>
      <c r="C68" s="543"/>
      <c r="D68" s="391" t="s">
        <v>334</v>
      </c>
      <c r="E68" s="392"/>
    </row>
    <row r="69" spans="1:5" s="393" customFormat="1" ht="12.75">
      <c r="A69" s="394"/>
      <c r="B69" s="395" t="s">
        <v>335</v>
      </c>
      <c r="C69" s="396"/>
      <c r="D69" s="397" t="s">
        <v>336</v>
      </c>
      <c r="E69" s="392"/>
    </row>
    <row r="70" spans="1:5" s="393" customFormat="1" ht="12.75">
      <c r="A70" s="394"/>
      <c r="B70" s="398" t="s">
        <v>337</v>
      </c>
      <c r="C70" s="399"/>
      <c r="D70" s="400" t="s">
        <v>338</v>
      </c>
      <c r="E70" s="392"/>
    </row>
    <row r="71" spans="1:5" s="393" customFormat="1" ht="12.75">
      <c r="A71" s="394"/>
      <c r="B71" s="398" t="s">
        <v>339</v>
      </c>
      <c r="C71" s="399"/>
      <c r="D71" s="400" t="s">
        <v>340</v>
      </c>
      <c r="E71" s="392"/>
    </row>
    <row r="72" spans="1:5" s="393" customFormat="1" ht="12.75">
      <c r="A72" s="394"/>
      <c r="B72" s="398" t="s">
        <v>341</v>
      </c>
      <c r="C72" s="399"/>
      <c r="D72" s="400" t="s">
        <v>342</v>
      </c>
      <c r="E72" s="392"/>
    </row>
    <row r="73" spans="1:5" s="393" customFormat="1" ht="12.75">
      <c r="A73" s="394"/>
      <c r="B73" s="398" t="s">
        <v>343</v>
      </c>
      <c r="C73" s="399"/>
      <c r="D73" s="400" t="s">
        <v>344</v>
      </c>
      <c r="E73" s="392"/>
    </row>
    <row r="74" spans="1:5" s="393" customFormat="1" ht="12.75">
      <c r="A74" s="394"/>
      <c r="B74" s="398" t="s">
        <v>345</v>
      </c>
      <c r="C74" s="399"/>
      <c r="D74" s="400" t="s">
        <v>346</v>
      </c>
      <c r="E74" s="392"/>
    </row>
    <row r="75" spans="1:5" s="393" customFormat="1" ht="25.5">
      <c r="A75" s="394"/>
      <c r="B75" s="401" t="s">
        <v>347</v>
      </c>
      <c r="C75" s="399"/>
      <c r="D75" s="400" t="s">
        <v>348</v>
      </c>
      <c r="E75" s="392"/>
    </row>
    <row r="76" spans="1:5" s="393" customFormat="1" ht="12.75">
      <c r="A76" s="394"/>
      <c r="B76" s="398" t="s">
        <v>349</v>
      </c>
      <c r="C76" s="399"/>
      <c r="D76" s="400" t="s">
        <v>350</v>
      </c>
      <c r="E76" s="392"/>
    </row>
    <row r="77" spans="1:5" s="393" customFormat="1" ht="12.75">
      <c r="A77" s="394"/>
      <c r="B77" s="398" t="s">
        <v>351</v>
      </c>
      <c r="C77" s="399"/>
      <c r="D77" s="400" t="s">
        <v>352</v>
      </c>
      <c r="E77" s="392"/>
    </row>
    <row r="78" spans="1:5" s="393" customFormat="1" ht="12.75">
      <c r="A78" s="394"/>
      <c r="B78" s="398" t="s">
        <v>353</v>
      </c>
      <c r="C78" s="399"/>
      <c r="D78" s="400" t="s">
        <v>354</v>
      </c>
      <c r="E78" s="392"/>
    </row>
    <row r="79" spans="1:5" s="393" customFormat="1" ht="12.75">
      <c r="A79" s="394"/>
      <c r="B79" s="398" t="s">
        <v>355</v>
      </c>
      <c r="C79" s="399"/>
      <c r="D79" s="400" t="s">
        <v>356</v>
      </c>
      <c r="E79" s="392"/>
    </row>
    <row r="80" spans="1:5" s="393" customFormat="1" ht="12.75">
      <c r="A80" s="394"/>
      <c r="B80" s="398" t="s">
        <v>357</v>
      </c>
      <c r="C80" s="399"/>
      <c r="D80" s="400" t="s">
        <v>358</v>
      </c>
      <c r="E80" s="392"/>
    </row>
    <row r="81" spans="1:5" s="393" customFormat="1" ht="12.75">
      <c r="A81" s="394"/>
      <c r="B81" s="398" t="s">
        <v>359</v>
      </c>
      <c r="C81" s="399"/>
      <c r="D81" s="400" t="s">
        <v>360</v>
      </c>
      <c r="E81" s="392"/>
    </row>
    <row r="82" spans="1:5" s="393" customFormat="1" ht="12.75">
      <c r="A82" s="394"/>
      <c r="B82" s="398" t="s">
        <v>361</v>
      </c>
      <c r="C82" s="399"/>
      <c r="D82" s="400" t="s">
        <v>362</v>
      </c>
      <c r="E82" s="392"/>
    </row>
    <row r="83" spans="1:5" s="393" customFormat="1" ht="12.75">
      <c r="A83" s="394"/>
      <c r="B83" s="398" t="s">
        <v>363</v>
      </c>
      <c r="C83" s="399"/>
      <c r="D83" s="400" t="s">
        <v>364</v>
      </c>
      <c r="E83" s="392"/>
    </row>
    <row r="84" spans="1:5" s="393" customFormat="1" ht="12.75">
      <c r="A84" s="394"/>
      <c r="B84" s="398" t="s">
        <v>365</v>
      </c>
      <c r="C84" s="399"/>
      <c r="D84" s="400" t="s">
        <v>366</v>
      </c>
      <c r="E84" s="392"/>
    </row>
    <row r="85" spans="1:5" s="393" customFormat="1" ht="12.75">
      <c r="A85" s="394"/>
      <c r="B85" s="398" t="s">
        <v>367</v>
      </c>
      <c r="C85" s="399"/>
      <c r="D85" s="400" t="s">
        <v>368</v>
      </c>
      <c r="E85" s="392"/>
    </row>
    <row r="86" spans="1:5" s="393" customFormat="1" ht="12.75">
      <c r="A86" s="394"/>
      <c r="B86" s="402" t="s">
        <v>419</v>
      </c>
      <c r="C86" s="403"/>
      <c r="D86" s="404" t="s">
        <v>369</v>
      </c>
      <c r="E86" s="392"/>
    </row>
    <row r="87" spans="1:5" s="393" customFormat="1" ht="12.75">
      <c r="A87" s="394"/>
      <c r="B87" s="405" t="s">
        <v>420</v>
      </c>
      <c r="C87" s="406"/>
      <c r="D87" s="407" t="s">
        <v>421</v>
      </c>
      <c r="E87" s="392"/>
    </row>
    <row r="88" spans="1:5" s="393" customFormat="1" ht="26.25" thickBot="1">
      <c r="A88" s="394"/>
      <c r="B88" s="408" t="s">
        <v>442</v>
      </c>
      <c r="C88" s="409"/>
      <c r="D88" s="410" t="s">
        <v>422</v>
      </c>
      <c r="E88" s="392"/>
    </row>
    <row r="89" spans="1:5" s="393" customFormat="1" ht="12.75">
      <c r="A89" s="394"/>
      <c r="B89" s="411"/>
      <c r="C89" s="412"/>
      <c r="D89" s="413"/>
      <c r="E89" s="392"/>
    </row>
    <row r="90" spans="1:5" s="393" customFormat="1" ht="12.75">
      <c r="A90" s="394"/>
      <c r="B90" s="411"/>
      <c r="C90" s="412"/>
      <c r="D90" s="413"/>
      <c r="E90" s="392"/>
    </row>
    <row r="91" spans="1:5" s="393" customFormat="1" ht="12.75">
      <c r="A91" s="394"/>
      <c r="B91" s="411"/>
      <c r="C91" s="412"/>
      <c r="D91" s="413"/>
      <c r="E91" s="392"/>
    </row>
    <row r="92" spans="1:5" s="393" customFormat="1" ht="15" customHeight="1">
      <c r="A92" s="394"/>
      <c r="B92" s="254" t="s">
        <v>652</v>
      </c>
      <c r="C92" s="504" t="s">
        <v>653</v>
      </c>
      <c r="D92" s="504"/>
      <c r="E92" s="504"/>
    </row>
    <row r="93" spans="1:5" s="393" customFormat="1" ht="15">
      <c r="A93" s="394"/>
      <c r="B93" s="254" t="s">
        <v>668</v>
      </c>
      <c r="C93" s="254"/>
      <c r="D93" s="258" t="s">
        <v>660</v>
      </c>
      <c r="E93" s="258"/>
    </row>
    <row r="94" spans="1:5" s="393" customFormat="1" ht="12.75">
      <c r="A94" s="394"/>
      <c r="B94" s="412"/>
      <c r="C94" s="412"/>
      <c r="D94" s="415"/>
      <c r="E94" s="416"/>
    </row>
    <row r="95" spans="1:7" ht="15">
      <c r="A95" s="70"/>
      <c r="B95" s="417"/>
      <c r="C95" s="541"/>
      <c r="D95" s="541"/>
      <c r="E95" s="541"/>
      <c r="F95" s="372"/>
      <c r="G95" s="372"/>
    </row>
    <row r="96" spans="1:5" ht="15">
      <c r="A96" s="70"/>
      <c r="B96" s="368"/>
      <c r="C96" s="369"/>
      <c r="D96" s="504" t="s">
        <v>656</v>
      </c>
      <c r="E96" s="504"/>
    </row>
    <row r="97" spans="1:5" ht="15" customHeight="1">
      <c r="A97" s="70"/>
      <c r="B97" s="368"/>
      <c r="C97" s="369"/>
      <c r="D97" s="505" t="s">
        <v>657</v>
      </c>
      <c r="E97" s="505"/>
    </row>
    <row r="98" spans="1:5" ht="15">
      <c r="A98" s="70"/>
      <c r="D98" s="507"/>
      <c r="E98" s="507"/>
    </row>
    <row r="99" spans="1:5" ht="15">
      <c r="A99" s="70"/>
      <c r="D99" s="506"/>
      <c r="E99" s="506"/>
    </row>
    <row r="100" spans="1:5" ht="15">
      <c r="A100" s="70"/>
      <c r="D100" s="507"/>
      <c r="E100" s="507"/>
    </row>
    <row r="101" ht="15">
      <c r="A101" s="70"/>
    </row>
    <row r="102" ht="15">
      <c r="A102" s="70"/>
    </row>
    <row r="103" ht="15">
      <c r="A103" s="70"/>
    </row>
    <row r="104" ht="15">
      <c r="A104" s="70"/>
    </row>
    <row r="105" ht="15">
      <c r="A105" s="70"/>
    </row>
    <row r="106" ht="15">
      <c r="A106" s="70"/>
    </row>
    <row r="107" ht="15">
      <c r="A107" s="70"/>
    </row>
    <row r="108" ht="15">
      <c r="A108" s="70"/>
    </row>
    <row r="109" ht="15">
      <c r="A109" s="70"/>
    </row>
    <row r="118" ht="13.5" customHeight="1"/>
  </sheetData>
  <sheetProtection/>
  <mergeCells count="13">
    <mergeCell ref="D97:E97"/>
    <mergeCell ref="D98:E98"/>
    <mergeCell ref="D99:E99"/>
    <mergeCell ref="D100:E100"/>
    <mergeCell ref="C95:E95"/>
    <mergeCell ref="C67:C68"/>
    <mergeCell ref="A7:D7"/>
    <mergeCell ref="A1:B1"/>
    <mergeCell ref="A2:B2"/>
    <mergeCell ref="C92:E92"/>
    <mergeCell ref="D96:E96"/>
    <mergeCell ref="A5:E5"/>
    <mergeCell ref="A6:E6"/>
  </mergeCells>
  <printOptions horizontalCentered="1"/>
  <pageMargins left="0.2362204724409449" right="0.1968503937007874" top="0.2362204724409449" bottom="0.1968503937007874" header="0" footer="0"/>
  <pageSetup horizontalDpi="600" verticalDpi="600" orientation="portrait" paperSize="9" scale="95" r:id="rId1"/>
  <ignoredErrors>
    <ignoredError sqref="C13:C16 C22:C34 C38:C42 C45 C46:C47 C19 C17 C18 C20 C2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pane xSplit="2" ySplit="12" topLeftCell="C78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A1" sqref="A1:L88"/>
    </sheetView>
  </sheetViews>
  <sheetFormatPr defaultColWidth="16.57421875" defaultRowHeight="12.75"/>
  <cols>
    <col min="1" max="1" width="50.57421875" style="242" customWidth="1"/>
    <col min="2" max="2" width="12.7109375" style="242" customWidth="1"/>
    <col min="3" max="4" width="12.8515625" style="242" customWidth="1"/>
    <col min="5" max="5" width="12.8515625" style="259" customWidth="1"/>
    <col min="6" max="6" width="12.7109375" style="259" customWidth="1"/>
    <col min="7" max="8" width="12.8515625" style="259" customWidth="1"/>
    <col min="9" max="9" width="13.7109375" style="259" customWidth="1"/>
    <col min="10" max="10" width="14.28125" style="259" customWidth="1"/>
    <col min="11" max="11" width="13.00390625" style="259" customWidth="1"/>
    <col min="12" max="12" width="13.7109375" style="259" customWidth="1"/>
    <col min="13" max="16384" width="16.57421875" style="242" customWidth="1"/>
  </cols>
  <sheetData>
    <row r="1" spans="1:12" ht="16.5">
      <c r="A1" s="418" t="s">
        <v>648</v>
      </c>
      <c r="L1" s="299" t="s">
        <v>256</v>
      </c>
    </row>
    <row r="2" ht="16.5">
      <c r="A2" s="418" t="s">
        <v>649</v>
      </c>
    </row>
    <row r="6" spans="1:12" s="261" customFormat="1" ht="15">
      <c r="A6" s="548" t="s">
        <v>669</v>
      </c>
      <c r="B6" s="548"/>
      <c r="C6" s="548"/>
      <c r="D6" s="548"/>
      <c r="E6" s="548"/>
      <c r="F6" s="548"/>
      <c r="G6" s="548"/>
      <c r="H6" s="548"/>
      <c r="I6" s="548"/>
      <c r="J6" s="548"/>
      <c r="K6" s="548"/>
      <c r="L6" s="548"/>
    </row>
    <row r="7" spans="1:12" ht="15">
      <c r="A7" s="548" t="s">
        <v>670</v>
      </c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</row>
    <row r="8" ht="12" customHeight="1">
      <c r="C8" s="259"/>
    </row>
    <row r="9" spans="1:12" ht="15.75" thickBot="1">
      <c r="A9" s="248" t="s">
        <v>257</v>
      </c>
      <c r="C9" s="259"/>
      <c r="L9" s="320" t="s">
        <v>174</v>
      </c>
    </row>
    <row r="10" spans="1:12" ht="25.5" customHeight="1">
      <c r="A10" s="559" t="s">
        <v>258</v>
      </c>
      <c r="B10" s="561" t="s">
        <v>259</v>
      </c>
      <c r="C10" s="546" t="s">
        <v>595</v>
      </c>
      <c r="D10" s="546"/>
      <c r="E10" s="549" t="s">
        <v>444</v>
      </c>
      <c r="F10" s="549"/>
      <c r="G10" s="549" t="s">
        <v>453</v>
      </c>
      <c r="H10" s="551" t="s">
        <v>260</v>
      </c>
      <c r="I10" s="551" t="s">
        <v>261</v>
      </c>
      <c r="J10" s="551" t="s">
        <v>262</v>
      </c>
      <c r="K10" s="551" t="s">
        <v>263</v>
      </c>
      <c r="L10" s="553" t="s">
        <v>264</v>
      </c>
    </row>
    <row r="11" spans="1:12" ht="66" customHeight="1" thickBot="1">
      <c r="A11" s="560"/>
      <c r="B11" s="562"/>
      <c r="C11" s="196" t="s">
        <v>604</v>
      </c>
      <c r="D11" s="196" t="s">
        <v>605</v>
      </c>
      <c r="E11" s="196" t="s">
        <v>604</v>
      </c>
      <c r="F11" s="196" t="s">
        <v>605</v>
      </c>
      <c r="G11" s="550"/>
      <c r="H11" s="552"/>
      <c r="I11" s="552"/>
      <c r="J11" s="552"/>
      <c r="K11" s="552"/>
      <c r="L11" s="554"/>
    </row>
    <row r="12" spans="1:12" ht="15.75" thickBot="1">
      <c r="A12" s="25" t="s">
        <v>144</v>
      </c>
      <c r="B12" s="321" t="s">
        <v>145</v>
      </c>
      <c r="C12" s="321">
        <v>1</v>
      </c>
      <c r="D12" s="321">
        <v>2</v>
      </c>
      <c r="E12" s="419">
        <v>3</v>
      </c>
      <c r="F12" s="419">
        <v>4</v>
      </c>
      <c r="G12" s="419">
        <v>5</v>
      </c>
      <c r="H12" s="419">
        <v>6</v>
      </c>
      <c r="I12" s="420">
        <v>7</v>
      </c>
      <c r="J12" s="420">
        <v>8</v>
      </c>
      <c r="K12" s="421" t="s">
        <v>596</v>
      </c>
      <c r="L12" s="422">
        <v>10</v>
      </c>
    </row>
    <row r="13" spans="1:12" ht="15.75" thickBot="1">
      <c r="A13" s="102" t="s">
        <v>266</v>
      </c>
      <c r="B13" s="103" t="s">
        <v>267</v>
      </c>
      <c r="C13" s="446">
        <f>C15+C21</f>
        <v>357650950</v>
      </c>
      <c r="D13" s="446">
        <f>D15+D21</f>
        <v>202093840</v>
      </c>
      <c r="E13" s="446">
        <f>E15+E21</f>
        <v>357650950</v>
      </c>
      <c r="F13" s="446">
        <f aca="true" t="shared" si="0" ref="F13:L13">F15+F21</f>
        <v>202093840</v>
      </c>
      <c r="G13" s="446">
        <f t="shared" si="0"/>
        <v>201310090</v>
      </c>
      <c r="H13" s="446">
        <f t="shared" si="0"/>
        <v>202093840</v>
      </c>
      <c r="I13" s="446">
        <f t="shared" si="0"/>
        <v>202093840</v>
      </c>
      <c r="J13" s="446">
        <f t="shared" si="0"/>
        <v>201260760</v>
      </c>
      <c r="K13" s="446">
        <f t="shared" si="0"/>
        <v>4978</v>
      </c>
      <c r="L13" s="447">
        <f t="shared" si="0"/>
        <v>187350865</v>
      </c>
    </row>
    <row r="14" spans="1:12" ht="15">
      <c r="A14" s="557" t="s">
        <v>268</v>
      </c>
      <c r="B14" s="40"/>
      <c r="C14" s="448"/>
      <c r="D14" s="448"/>
      <c r="E14" s="449"/>
      <c r="F14" s="450"/>
      <c r="G14" s="450"/>
      <c r="H14" s="451"/>
      <c r="I14" s="450"/>
      <c r="J14" s="451"/>
      <c r="K14" s="450"/>
      <c r="L14" s="452"/>
    </row>
    <row r="15" spans="1:12" ht="15.75" thickBot="1">
      <c r="A15" s="558"/>
      <c r="B15" s="41" t="s">
        <v>269</v>
      </c>
      <c r="C15" s="453">
        <f aca="true" t="shared" si="1" ref="C15:J15">C17</f>
        <v>0</v>
      </c>
      <c r="D15" s="453">
        <f t="shared" si="1"/>
        <v>0</v>
      </c>
      <c r="E15" s="453">
        <f t="shared" si="1"/>
        <v>0</v>
      </c>
      <c r="F15" s="453">
        <f t="shared" si="1"/>
        <v>0</v>
      </c>
      <c r="G15" s="453">
        <f t="shared" si="1"/>
        <v>0</v>
      </c>
      <c r="H15" s="453">
        <f t="shared" si="1"/>
        <v>0</v>
      </c>
      <c r="I15" s="453">
        <f t="shared" si="1"/>
        <v>0</v>
      </c>
      <c r="J15" s="453">
        <f t="shared" si="1"/>
        <v>0</v>
      </c>
      <c r="K15" s="454">
        <f>I15-J15</f>
        <v>0</v>
      </c>
      <c r="L15" s="455">
        <f>L17</f>
        <v>0</v>
      </c>
    </row>
    <row r="16" spans="1:12" ht="15">
      <c r="A16" s="555" t="s">
        <v>270</v>
      </c>
      <c r="B16" s="40"/>
      <c r="C16" s="448"/>
      <c r="D16" s="448"/>
      <c r="E16" s="449"/>
      <c r="F16" s="450"/>
      <c r="G16" s="450"/>
      <c r="H16" s="451"/>
      <c r="I16" s="450"/>
      <c r="J16" s="451"/>
      <c r="K16" s="450"/>
      <c r="L16" s="452"/>
    </row>
    <row r="17" spans="1:12" ht="15.75" thickBot="1">
      <c r="A17" s="556"/>
      <c r="B17" s="42">
        <v>51</v>
      </c>
      <c r="C17" s="456">
        <f aca="true" t="shared" si="2" ref="C17:J17">C18</f>
        <v>0</v>
      </c>
      <c r="D17" s="456">
        <f t="shared" si="2"/>
        <v>0</v>
      </c>
      <c r="E17" s="456">
        <f t="shared" si="2"/>
        <v>0</v>
      </c>
      <c r="F17" s="456">
        <f t="shared" si="2"/>
        <v>0</v>
      </c>
      <c r="G17" s="456">
        <f t="shared" si="2"/>
        <v>0</v>
      </c>
      <c r="H17" s="456">
        <f t="shared" si="2"/>
        <v>0</v>
      </c>
      <c r="I17" s="456">
        <f t="shared" si="2"/>
        <v>0</v>
      </c>
      <c r="J17" s="456">
        <f t="shared" si="2"/>
        <v>0</v>
      </c>
      <c r="K17" s="457">
        <f>I17-J17</f>
        <v>0</v>
      </c>
      <c r="L17" s="458">
        <f>L18</f>
        <v>0</v>
      </c>
    </row>
    <row r="18" spans="1:12" ht="15">
      <c r="A18" s="81" t="s">
        <v>271</v>
      </c>
      <c r="B18" s="43" t="s">
        <v>272</v>
      </c>
      <c r="C18" s="459">
        <f aca="true" t="shared" si="3" ref="C18:E19">C19</f>
        <v>0</v>
      </c>
      <c r="D18" s="459">
        <f t="shared" si="3"/>
        <v>0</v>
      </c>
      <c r="E18" s="459">
        <f t="shared" si="3"/>
        <v>0</v>
      </c>
      <c r="F18" s="459">
        <f aca="true" t="shared" si="4" ref="F18:L19">F19</f>
        <v>0</v>
      </c>
      <c r="G18" s="459">
        <f t="shared" si="4"/>
        <v>0</v>
      </c>
      <c r="H18" s="459">
        <f t="shared" si="4"/>
        <v>0</v>
      </c>
      <c r="I18" s="459">
        <f t="shared" si="4"/>
        <v>0</v>
      </c>
      <c r="J18" s="459">
        <f t="shared" si="4"/>
        <v>0</v>
      </c>
      <c r="K18" s="459">
        <f t="shared" si="4"/>
        <v>0</v>
      </c>
      <c r="L18" s="460">
        <f t="shared" si="4"/>
        <v>0</v>
      </c>
    </row>
    <row r="19" spans="1:12" ht="30">
      <c r="A19" s="82" t="s">
        <v>273</v>
      </c>
      <c r="B19" s="44" t="s">
        <v>274</v>
      </c>
      <c r="C19" s="461">
        <f t="shared" si="3"/>
        <v>0</v>
      </c>
      <c r="D19" s="461">
        <f t="shared" si="3"/>
        <v>0</v>
      </c>
      <c r="E19" s="461">
        <f t="shared" si="3"/>
        <v>0</v>
      </c>
      <c r="F19" s="461">
        <f t="shared" si="4"/>
        <v>0</v>
      </c>
      <c r="G19" s="461">
        <f t="shared" si="4"/>
        <v>0</v>
      </c>
      <c r="H19" s="461">
        <f>H20</f>
        <v>0</v>
      </c>
      <c r="I19" s="461">
        <f t="shared" si="4"/>
        <v>0</v>
      </c>
      <c r="J19" s="461">
        <f>J20</f>
        <v>0</v>
      </c>
      <c r="K19" s="461">
        <f t="shared" si="4"/>
        <v>0</v>
      </c>
      <c r="L19" s="462">
        <f>L20</f>
        <v>0</v>
      </c>
    </row>
    <row r="20" spans="1:12" ht="30.75" thickBot="1">
      <c r="A20" s="98" t="s">
        <v>273</v>
      </c>
      <c r="B20" s="99" t="s">
        <v>275</v>
      </c>
      <c r="C20" s="463"/>
      <c r="D20" s="463"/>
      <c r="E20" s="463"/>
      <c r="F20" s="463"/>
      <c r="G20" s="463"/>
      <c r="H20" s="463"/>
      <c r="I20" s="463"/>
      <c r="J20" s="463"/>
      <c r="K20" s="463">
        <f>I20-J20</f>
        <v>0</v>
      </c>
      <c r="L20" s="464"/>
    </row>
    <row r="21" spans="1:12" ht="15.75" thickBot="1">
      <c r="A21" s="100" t="s">
        <v>276</v>
      </c>
      <c r="B21" s="101" t="s">
        <v>277</v>
      </c>
      <c r="C21" s="465">
        <f aca="true" t="shared" si="5" ref="C21:L21">C22+C46+C80</f>
        <v>357650950</v>
      </c>
      <c r="D21" s="465">
        <f t="shared" si="5"/>
        <v>202093840</v>
      </c>
      <c r="E21" s="465">
        <f t="shared" si="5"/>
        <v>357650950</v>
      </c>
      <c r="F21" s="465">
        <f t="shared" si="5"/>
        <v>202093840</v>
      </c>
      <c r="G21" s="465">
        <f t="shared" si="5"/>
        <v>201310090</v>
      </c>
      <c r="H21" s="465">
        <f t="shared" si="5"/>
        <v>202093840</v>
      </c>
      <c r="I21" s="465">
        <f t="shared" si="5"/>
        <v>202093840</v>
      </c>
      <c r="J21" s="465">
        <f t="shared" si="5"/>
        <v>201260760</v>
      </c>
      <c r="K21" s="465">
        <f t="shared" si="5"/>
        <v>4978</v>
      </c>
      <c r="L21" s="466">
        <f t="shared" si="5"/>
        <v>187350865</v>
      </c>
    </row>
    <row r="22" spans="1:12" ht="18" customHeight="1" thickBot="1">
      <c r="A22" s="104" t="s">
        <v>278</v>
      </c>
      <c r="B22" s="103">
        <v>20</v>
      </c>
      <c r="C22" s="446">
        <f aca="true" t="shared" si="6" ref="C22:L23">C23</f>
        <v>3057950</v>
      </c>
      <c r="D22" s="446">
        <f t="shared" si="6"/>
        <v>1811840</v>
      </c>
      <c r="E22" s="446">
        <f t="shared" si="6"/>
        <v>3057950</v>
      </c>
      <c r="F22" s="446">
        <f t="shared" si="6"/>
        <v>1811840</v>
      </c>
      <c r="G22" s="446">
        <f t="shared" si="6"/>
        <v>1808090</v>
      </c>
      <c r="H22" s="446">
        <f t="shared" si="6"/>
        <v>1811840</v>
      </c>
      <c r="I22" s="446">
        <f t="shared" si="6"/>
        <v>1811840</v>
      </c>
      <c r="J22" s="446">
        <f t="shared" si="6"/>
        <v>1806862</v>
      </c>
      <c r="K22" s="446">
        <f t="shared" si="6"/>
        <v>4978</v>
      </c>
      <c r="L22" s="447">
        <f t="shared" si="6"/>
        <v>1806848</v>
      </c>
    </row>
    <row r="23" spans="1:12" ht="30.75" thickBot="1">
      <c r="A23" s="104" t="s">
        <v>279</v>
      </c>
      <c r="B23" s="423" t="s">
        <v>280</v>
      </c>
      <c r="C23" s="467">
        <f t="shared" si="6"/>
        <v>3057950</v>
      </c>
      <c r="D23" s="467">
        <f t="shared" si="6"/>
        <v>1811840</v>
      </c>
      <c r="E23" s="467">
        <f t="shared" si="6"/>
        <v>3057950</v>
      </c>
      <c r="F23" s="467">
        <f t="shared" si="6"/>
        <v>1811840</v>
      </c>
      <c r="G23" s="467">
        <f t="shared" si="6"/>
        <v>1808090</v>
      </c>
      <c r="H23" s="467">
        <f t="shared" si="6"/>
        <v>1811840</v>
      </c>
      <c r="I23" s="467">
        <f t="shared" si="6"/>
        <v>1811840</v>
      </c>
      <c r="J23" s="467">
        <f t="shared" si="6"/>
        <v>1806862</v>
      </c>
      <c r="K23" s="467">
        <f t="shared" si="6"/>
        <v>4978</v>
      </c>
      <c r="L23" s="468">
        <f t="shared" si="6"/>
        <v>1806848</v>
      </c>
    </row>
    <row r="24" spans="1:12" ht="15.75" thickBot="1">
      <c r="A24" s="424" t="s">
        <v>281</v>
      </c>
      <c r="B24" s="423"/>
      <c r="C24" s="467">
        <f aca="true" t="shared" si="7" ref="C24:L24">SUM(C25:C45)</f>
        <v>3057950</v>
      </c>
      <c r="D24" s="467">
        <f t="shared" si="7"/>
        <v>1811840</v>
      </c>
      <c r="E24" s="467">
        <f t="shared" si="7"/>
        <v>3057950</v>
      </c>
      <c r="F24" s="467">
        <f t="shared" si="7"/>
        <v>1811840</v>
      </c>
      <c r="G24" s="467">
        <f t="shared" si="7"/>
        <v>1808090</v>
      </c>
      <c r="H24" s="467">
        <f t="shared" si="7"/>
        <v>1811840</v>
      </c>
      <c r="I24" s="467">
        <f t="shared" si="7"/>
        <v>1811840</v>
      </c>
      <c r="J24" s="467">
        <f t="shared" si="7"/>
        <v>1806862</v>
      </c>
      <c r="K24" s="467">
        <f t="shared" si="7"/>
        <v>4978</v>
      </c>
      <c r="L24" s="468">
        <f t="shared" si="7"/>
        <v>1806848</v>
      </c>
    </row>
    <row r="25" spans="1:12" ht="15">
      <c r="A25" s="425" t="s">
        <v>282</v>
      </c>
      <c r="B25" s="426"/>
      <c r="C25" s="469">
        <v>500</v>
      </c>
      <c r="D25" s="469">
        <v>300</v>
      </c>
      <c r="E25" s="469">
        <v>500</v>
      </c>
      <c r="F25" s="469">
        <v>300</v>
      </c>
      <c r="G25" s="469">
        <v>287</v>
      </c>
      <c r="H25" s="469">
        <v>300</v>
      </c>
      <c r="I25" s="469">
        <v>300</v>
      </c>
      <c r="J25" s="469">
        <v>286</v>
      </c>
      <c r="K25" s="470">
        <f>I25-J25</f>
        <v>14</v>
      </c>
      <c r="L25" s="464">
        <v>286</v>
      </c>
    </row>
    <row r="26" spans="1:12" ht="30">
      <c r="A26" s="427" t="s">
        <v>515</v>
      </c>
      <c r="B26" s="426"/>
      <c r="C26" s="469">
        <v>136290</v>
      </c>
      <c r="D26" s="469">
        <v>78000</v>
      </c>
      <c r="E26" s="469">
        <v>136290</v>
      </c>
      <c r="F26" s="469">
        <v>78000</v>
      </c>
      <c r="G26" s="469">
        <v>77535</v>
      </c>
      <c r="H26" s="469">
        <v>78000</v>
      </c>
      <c r="I26" s="469">
        <v>78000</v>
      </c>
      <c r="J26" s="469">
        <v>77529</v>
      </c>
      <c r="K26" s="470">
        <f aca="true" t="shared" si="8" ref="K26:K45">I26-J26</f>
        <v>471</v>
      </c>
      <c r="L26" s="464">
        <v>77528</v>
      </c>
    </row>
    <row r="27" spans="1:12" ht="15">
      <c r="A27" s="425" t="s">
        <v>516</v>
      </c>
      <c r="B27" s="426"/>
      <c r="C27" s="469">
        <v>64940</v>
      </c>
      <c r="D27" s="469">
        <v>49000</v>
      </c>
      <c r="E27" s="469">
        <v>64940</v>
      </c>
      <c r="F27" s="469">
        <v>49000</v>
      </c>
      <c r="G27" s="469">
        <v>48560</v>
      </c>
      <c r="H27" s="469">
        <v>49000</v>
      </c>
      <c r="I27" s="469">
        <v>49000</v>
      </c>
      <c r="J27" s="469">
        <v>48558</v>
      </c>
      <c r="K27" s="470">
        <f t="shared" si="8"/>
        <v>442</v>
      </c>
      <c r="L27" s="464">
        <v>48558</v>
      </c>
    </row>
    <row r="28" spans="1:12" ht="15">
      <c r="A28" s="425" t="s">
        <v>378</v>
      </c>
      <c r="B28" s="426"/>
      <c r="C28" s="469">
        <v>3890</v>
      </c>
      <c r="D28" s="469">
        <v>2200</v>
      </c>
      <c r="E28" s="469">
        <v>3890</v>
      </c>
      <c r="F28" s="469">
        <v>2200</v>
      </c>
      <c r="G28" s="469">
        <v>2121</v>
      </c>
      <c r="H28" s="469">
        <v>2200</v>
      </c>
      <c r="I28" s="469">
        <v>2200</v>
      </c>
      <c r="J28" s="469">
        <v>2121</v>
      </c>
      <c r="K28" s="470">
        <f t="shared" si="8"/>
        <v>79</v>
      </c>
      <c r="L28" s="464">
        <v>2119</v>
      </c>
    </row>
    <row r="29" spans="1:12" ht="15">
      <c r="A29" s="425" t="s">
        <v>517</v>
      </c>
      <c r="B29" s="426"/>
      <c r="C29" s="469">
        <v>22410</v>
      </c>
      <c r="D29" s="469">
        <v>13000</v>
      </c>
      <c r="E29" s="469">
        <v>22410</v>
      </c>
      <c r="F29" s="469">
        <v>13000</v>
      </c>
      <c r="G29" s="469">
        <v>12822</v>
      </c>
      <c r="H29" s="469">
        <v>13000</v>
      </c>
      <c r="I29" s="469">
        <v>13000</v>
      </c>
      <c r="J29" s="469">
        <v>12820</v>
      </c>
      <c r="K29" s="470">
        <f t="shared" si="8"/>
        <v>180</v>
      </c>
      <c r="L29" s="464">
        <v>12820</v>
      </c>
    </row>
    <row r="30" spans="1:12" ht="15">
      <c r="A30" s="425" t="s">
        <v>283</v>
      </c>
      <c r="B30" s="426"/>
      <c r="C30" s="469">
        <v>20220</v>
      </c>
      <c r="D30" s="469">
        <v>11700</v>
      </c>
      <c r="E30" s="469">
        <v>20220</v>
      </c>
      <c r="F30" s="469">
        <v>11700</v>
      </c>
      <c r="G30" s="469">
        <v>11580</v>
      </c>
      <c r="H30" s="469">
        <v>11700</v>
      </c>
      <c r="I30" s="469">
        <v>11700</v>
      </c>
      <c r="J30" s="469">
        <v>11578</v>
      </c>
      <c r="K30" s="470">
        <f t="shared" si="8"/>
        <v>122</v>
      </c>
      <c r="L30" s="464">
        <v>11578</v>
      </c>
    </row>
    <row r="31" spans="1:12" ht="15">
      <c r="A31" s="425" t="s">
        <v>379</v>
      </c>
      <c r="B31" s="426"/>
      <c r="C31" s="469">
        <v>10760</v>
      </c>
      <c r="D31" s="469">
        <v>5900</v>
      </c>
      <c r="E31" s="469">
        <v>10760</v>
      </c>
      <c r="F31" s="469">
        <v>5900</v>
      </c>
      <c r="G31" s="469">
        <v>5885</v>
      </c>
      <c r="H31" s="469">
        <v>5900</v>
      </c>
      <c r="I31" s="469">
        <v>5900</v>
      </c>
      <c r="J31" s="469">
        <v>5884</v>
      </c>
      <c r="K31" s="470">
        <f t="shared" si="8"/>
        <v>16</v>
      </c>
      <c r="L31" s="464">
        <v>5884</v>
      </c>
    </row>
    <row r="32" spans="1:12" ht="15">
      <c r="A32" s="425" t="s">
        <v>284</v>
      </c>
      <c r="B32" s="426"/>
      <c r="C32" s="469">
        <v>1886190</v>
      </c>
      <c r="D32" s="469">
        <v>1116160</v>
      </c>
      <c r="E32" s="469">
        <v>1886190</v>
      </c>
      <c r="F32" s="469">
        <v>1116160</v>
      </c>
      <c r="G32" s="469">
        <v>1114881</v>
      </c>
      <c r="H32" s="469">
        <v>1116160</v>
      </c>
      <c r="I32" s="469">
        <v>1116160</v>
      </c>
      <c r="J32" s="469">
        <v>1113700</v>
      </c>
      <c r="K32" s="470">
        <f t="shared" si="8"/>
        <v>2460</v>
      </c>
      <c r="L32" s="464">
        <v>1113694</v>
      </c>
    </row>
    <row r="33" spans="1:12" ht="15">
      <c r="A33" s="425" t="s">
        <v>285</v>
      </c>
      <c r="B33" s="426"/>
      <c r="C33" s="469">
        <v>40</v>
      </c>
      <c r="D33" s="469">
        <v>30</v>
      </c>
      <c r="E33" s="469">
        <v>40</v>
      </c>
      <c r="F33" s="469">
        <v>30</v>
      </c>
      <c r="G33" s="469">
        <v>24</v>
      </c>
      <c r="H33" s="469">
        <v>30</v>
      </c>
      <c r="I33" s="469">
        <v>30</v>
      </c>
      <c r="J33" s="469">
        <v>24</v>
      </c>
      <c r="K33" s="470">
        <f t="shared" si="8"/>
        <v>6</v>
      </c>
      <c r="L33" s="464">
        <v>24</v>
      </c>
    </row>
    <row r="34" spans="1:12" ht="15">
      <c r="A34" s="425" t="s">
        <v>286</v>
      </c>
      <c r="B34" s="426"/>
      <c r="C34" s="469">
        <v>5800</v>
      </c>
      <c r="D34" s="469">
        <v>3300</v>
      </c>
      <c r="E34" s="469">
        <v>5800</v>
      </c>
      <c r="F34" s="469">
        <v>3300</v>
      </c>
      <c r="G34" s="469">
        <v>3265</v>
      </c>
      <c r="H34" s="469">
        <v>3300</v>
      </c>
      <c r="I34" s="469">
        <v>3300</v>
      </c>
      <c r="J34" s="469">
        <v>3263</v>
      </c>
      <c r="K34" s="470">
        <f t="shared" si="8"/>
        <v>37</v>
      </c>
      <c r="L34" s="464">
        <v>3263</v>
      </c>
    </row>
    <row r="35" spans="1:12" ht="15">
      <c r="A35" s="425" t="s">
        <v>287</v>
      </c>
      <c r="B35" s="426"/>
      <c r="C35" s="469">
        <v>20210</v>
      </c>
      <c r="D35" s="469">
        <v>11800</v>
      </c>
      <c r="E35" s="469">
        <v>20210</v>
      </c>
      <c r="F35" s="469">
        <v>11800</v>
      </c>
      <c r="G35" s="469">
        <v>11770</v>
      </c>
      <c r="H35" s="469">
        <v>11800</v>
      </c>
      <c r="I35" s="469">
        <v>11800</v>
      </c>
      <c r="J35" s="469">
        <v>11765</v>
      </c>
      <c r="K35" s="470">
        <f t="shared" si="8"/>
        <v>35</v>
      </c>
      <c r="L35" s="464">
        <v>11765</v>
      </c>
    </row>
    <row r="36" spans="1:12" ht="15">
      <c r="A36" s="425" t="s">
        <v>502</v>
      </c>
      <c r="B36" s="426"/>
      <c r="C36" s="469">
        <v>720900</v>
      </c>
      <c r="D36" s="469">
        <v>422500</v>
      </c>
      <c r="E36" s="469">
        <v>720900</v>
      </c>
      <c r="F36" s="469">
        <v>422500</v>
      </c>
      <c r="G36" s="469">
        <v>422260</v>
      </c>
      <c r="H36" s="469">
        <v>422500</v>
      </c>
      <c r="I36" s="469">
        <v>422500</v>
      </c>
      <c r="J36" s="469">
        <v>422255</v>
      </c>
      <c r="K36" s="470">
        <f t="shared" si="8"/>
        <v>245</v>
      </c>
      <c r="L36" s="464">
        <v>422255</v>
      </c>
    </row>
    <row r="37" spans="1:12" ht="15">
      <c r="A37" s="425" t="s">
        <v>380</v>
      </c>
      <c r="B37" s="426"/>
      <c r="C37" s="469">
        <v>52530</v>
      </c>
      <c r="D37" s="469">
        <v>31700</v>
      </c>
      <c r="E37" s="469">
        <v>52530</v>
      </c>
      <c r="F37" s="469">
        <v>31700</v>
      </c>
      <c r="G37" s="469">
        <v>31330</v>
      </c>
      <c r="H37" s="469">
        <v>31700</v>
      </c>
      <c r="I37" s="469">
        <v>31700</v>
      </c>
      <c r="J37" s="469">
        <v>31325</v>
      </c>
      <c r="K37" s="470">
        <f t="shared" si="8"/>
        <v>375</v>
      </c>
      <c r="L37" s="464">
        <v>31320</v>
      </c>
    </row>
    <row r="38" spans="1:12" ht="14.25" customHeight="1">
      <c r="A38" s="425" t="s">
        <v>377</v>
      </c>
      <c r="B38" s="426"/>
      <c r="C38" s="469"/>
      <c r="D38" s="469"/>
      <c r="E38" s="469"/>
      <c r="F38" s="469"/>
      <c r="G38" s="469"/>
      <c r="H38" s="469"/>
      <c r="I38" s="469"/>
      <c r="J38" s="469"/>
      <c r="K38" s="470">
        <f t="shared" si="8"/>
        <v>0</v>
      </c>
      <c r="L38" s="464"/>
    </row>
    <row r="39" spans="1:12" ht="15">
      <c r="A39" s="425" t="s">
        <v>376</v>
      </c>
      <c r="B39" s="426"/>
      <c r="C39" s="469"/>
      <c r="D39" s="469"/>
      <c r="E39" s="469"/>
      <c r="F39" s="469"/>
      <c r="G39" s="469"/>
      <c r="H39" s="469"/>
      <c r="I39" s="469"/>
      <c r="J39" s="469"/>
      <c r="K39" s="470">
        <f t="shared" si="8"/>
        <v>0</v>
      </c>
      <c r="L39" s="464"/>
    </row>
    <row r="40" spans="1:12" ht="15">
      <c r="A40" s="425" t="s">
        <v>375</v>
      </c>
      <c r="B40" s="426"/>
      <c r="C40" s="469"/>
      <c r="D40" s="469"/>
      <c r="E40" s="469"/>
      <c r="F40" s="469"/>
      <c r="G40" s="469"/>
      <c r="H40" s="469"/>
      <c r="I40" s="469"/>
      <c r="J40" s="469"/>
      <c r="K40" s="470">
        <f t="shared" si="8"/>
        <v>0</v>
      </c>
      <c r="L40" s="464"/>
    </row>
    <row r="41" spans="1:12" ht="15">
      <c r="A41" s="425" t="s">
        <v>374</v>
      </c>
      <c r="B41" s="426"/>
      <c r="C41" s="469">
        <v>2600</v>
      </c>
      <c r="D41" s="469">
        <v>1300</v>
      </c>
      <c r="E41" s="469">
        <v>2600</v>
      </c>
      <c r="F41" s="469">
        <v>1300</v>
      </c>
      <c r="G41" s="469">
        <v>1235</v>
      </c>
      <c r="H41" s="469">
        <v>1300</v>
      </c>
      <c r="I41" s="469">
        <v>1300</v>
      </c>
      <c r="J41" s="469">
        <v>1232</v>
      </c>
      <c r="K41" s="470">
        <f t="shared" si="8"/>
        <v>68</v>
      </c>
      <c r="L41" s="464">
        <v>1232</v>
      </c>
    </row>
    <row r="42" spans="1:12" ht="15">
      <c r="A42" s="425" t="s">
        <v>373</v>
      </c>
      <c r="B42" s="426"/>
      <c r="C42" s="469">
        <v>1660</v>
      </c>
      <c r="D42" s="469">
        <v>800</v>
      </c>
      <c r="E42" s="469">
        <v>1660</v>
      </c>
      <c r="F42" s="469">
        <v>800</v>
      </c>
      <c r="G42" s="469">
        <v>795</v>
      </c>
      <c r="H42" s="469">
        <v>800</v>
      </c>
      <c r="I42" s="469">
        <v>800</v>
      </c>
      <c r="J42" s="469">
        <v>792</v>
      </c>
      <c r="K42" s="470">
        <f t="shared" si="8"/>
        <v>8</v>
      </c>
      <c r="L42" s="464">
        <v>792</v>
      </c>
    </row>
    <row r="43" spans="1:12" ht="15">
      <c r="A43" s="425" t="s">
        <v>518</v>
      </c>
      <c r="B43" s="426"/>
      <c r="C43" s="469">
        <v>280</v>
      </c>
      <c r="D43" s="469">
        <v>150</v>
      </c>
      <c r="E43" s="469">
        <v>280</v>
      </c>
      <c r="F43" s="469">
        <v>150</v>
      </c>
      <c r="G43" s="469">
        <v>110</v>
      </c>
      <c r="H43" s="469">
        <v>150</v>
      </c>
      <c r="I43" s="469">
        <v>150</v>
      </c>
      <c r="J43" s="469">
        <v>106</v>
      </c>
      <c r="K43" s="470">
        <f t="shared" si="8"/>
        <v>44</v>
      </c>
      <c r="L43" s="464">
        <v>106</v>
      </c>
    </row>
    <row r="44" spans="1:12" ht="15">
      <c r="A44" s="428" t="s">
        <v>519</v>
      </c>
      <c r="B44" s="429"/>
      <c r="C44" s="469">
        <v>108730</v>
      </c>
      <c r="D44" s="469">
        <v>64000</v>
      </c>
      <c r="E44" s="469">
        <v>108730</v>
      </c>
      <c r="F44" s="469">
        <v>64000</v>
      </c>
      <c r="G44" s="469">
        <v>63630</v>
      </c>
      <c r="H44" s="469">
        <v>64000</v>
      </c>
      <c r="I44" s="469">
        <v>64000</v>
      </c>
      <c r="J44" s="469">
        <v>63624</v>
      </c>
      <c r="K44" s="470">
        <f t="shared" si="8"/>
        <v>376</v>
      </c>
      <c r="L44" s="464">
        <v>63624</v>
      </c>
    </row>
    <row r="45" spans="1:12" ht="15.75" thickBot="1">
      <c r="A45" s="428" t="s">
        <v>501</v>
      </c>
      <c r="B45" s="429"/>
      <c r="C45" s="469"/>
      <c r="D45" s="469"/>
      <c r="E45" s="469"/>
      <c r="F45" s="469"/>
      <c r="G45" s="469"/>
      <c r="H45" s="469"/>
      <c r="I45" s="469"/>
      <c r="J45" s="469"/>
      <c r="K45" s="470">
        <f t="shared" si="8"/>
        <v>0</v>
      </c>
      <c r="L45" s="464"/>
    </row>
    <row r="46" spans="1:12" ht="15.75" thickBot="1">
      <c r="A46" s="430" t="s">
        <v>289</v>
      </c>
      <c r="B46" s="423">
        <v>57</v>
      </c>
      <c r="C46" s="467">
        <f>C47</f>
        <v>354593000</v>
      </c>
      <c r="D46" s="467">
        <f aca="true" t="shared" si="9" ref="D46:L46">D47</f>
        <v>200282000</v>
      </c>
      <c r="E46" s="467">
        <f t="shared" si="9"/>
        <v>354593000</v>
      </c>
      <c r="F46" s="467">
        <f t="shared" si="9"/>
        <v>200282000</v>
      </c>
      <c r="G46" s="467">
        <f t="shared" si="9"/>
        <v>199502000</v>
      </c>
      <c r="H46" s="467">
        <f t="shared" si="9"/>
        <v>200282000</v>
      </c>
      <c r="I46" s="467">
        <f t="shared" si="9"/>
        <v>200282000</v>
      </c>
      <c r="J46" s="467">
        <f t="shared" si="9"/>
        <v>199453898</v>
      </c>
      <c r="K46" s="467">
        <f t="shared" si="9"/>
        <v>0</v>
      </c>
      <c r="L46" s="468">
        <f t="shared" si="9"/>
        <v>185544017</v>
      </c>
    </row>
    <row r="47" spans="1:12" ht="30.75" thickBot="1">
      <c r="A47" s="431" t="s">
        <v>290</v>
      </c>
      <c r="B47" s="432" t="s">
        <v>291</v>
      </c>
      <c r="C47" s="471">
        <f>C48</f>
        <v>354593000</v>
      </c>
      <c r="D47" s="471">
        <f>D48</f>
        <v>200282000</v>
      </c>
      <c r="E47" s="471">
        <f>E48</f>
        <v>354593000</v>
      </c>
      <c r="F47" s="471">
        <f aca="true" t="shared" si="10" ref="F47:L47">F48</f>
        <v>200282000</v>
      </c>
      <c r="G47" s="471">
        <f t="shared" si="10"/>
        <v>199502000</v>
      </c>
      <c r="H47" s="471">
        <f t="shared" si="10"/>
        <v>200282000</v>
      </c>
      <c r="I47" s="471">
        <f t="shared" si="10"/>
        <v>200282000</v>
      </c>
      <c r="J47" s="471">
        <f t="shared" si="10"/>
        <v>199453898</v>
      </c>
      <c r="K47" s="471">
        <f t="shared" si="10"/>
        <v>0</v>
      </c>
      <c r="L47" s="472">
        <f t="shared" si="10"/>
        <v>185544017</v>
      </c>
    </row>
    <row r="48" spans="1:12" ht="30.75" thickBot="1">
      <c r="A48" s="104" t="s">
        <v>443</v>
      </c>
      <c r="B48" s="423"/>
      <c r="C48" s="446">
        <f>SUM(C49:C78)-C67-C69+C79</f>
        <v>354593000</v>
      </c>
      <c r="D48" s="446">
        <f aca="true" t="shared" si="11" ref="D48:L48">SUM(D49:D78)-D67-D69+D79</f>
        <v>200282000</v>
      </c>
      <c r="E48" s="446">
        <f t="shared" si="11"/>
        <v>354593000</v>
      </c>
      <c r="F48" s="446">
        <f t="shared" si="11"/>
        <v>200282000</v>
      </c>
      <c r="G48" s="446">
        <f t="shared" si="11"/>
        <v>199502000</v>
      </c>
      <c r="H48" s="446">
        <f t="shared" si="11"/>
        <v>200282000</v>
      </c>
      <c r="I48" s="446">
        <f t="shared" si="11"/>
        <v>200282000</v>
      </c>
      <c r="J48" s="446">
        <f t="shared" si="11"/>
        <v>199453898</v>
      </c>
      <c r="K48" s="446">
        <f t="shared" si="11"/>
        <v>0</v>
      </c>
      <c r="L48" s="447">
        <f t="shared" si="11"/>
        <v>185544017</v>
      </c>
    </row>
    <row r="49" spans="1:12" ht="15">
      <c r="A49" s="425" t="s">
        <v>292</v>
      </c>
      <c r="B49" s="433"/>
      <c r="C49" s="469">
        <v>53098</v>
      </c>
      <c r="D49" s="469">
        <v>30000</v>
      </c>
      <c r="E49" s="469">
        <v>53098</v>
      </c>
      <c r="F49" s="469">
        <v>30000</v>
      </c>
      <c r="G49" s="469">
        <v>28600</v>
      </c>
      <c r="H49" s="469">
        <v>30000</v>
      </c>
      <c r="I49" s="469">
        <v>30000</v>
      </c>
      <c r="J49" s="469">
        <v>28590</v>
      </c>
      <c r="K49" s="470">
        <f>H49-I49</f>
        <v>0</v>
      </c>
      <c r="L49" s="464">
        <v>26617</v>
      </c>
    </row>
    <row r="50" spans="1:12" ht="15">
      <c r="A50" s="425" t="s">
        <v>293</v>
      </c>
      <c r="B50" s="433"/>
      <c r="C50" s="469">
        <v>29700</v>
      </c>
      <c r="D50" s="469">
        <v>12000</v>
      </c>
      <c r="E50" s="469">
        <v>29700</v>
      </c>
      <c r="F50" s="469">
        <v>12000</v>
      </c>
      <c r="G50" s="469">
        <v>11765</v>
      </c>
      <c r="H50" s="469">
        <v>12000</v>
      </c>
      <c r="I50" s="469">
        <v>12000</v>
      </c>
      <c r="J50" s="469">
        <v>10760</v>
      </c>
      <c r="K50" s="470">
        <f aca="true" t="shared" si="12" ref="K50:K79">H50-I50</f>
        <v>0</v>
      </c>
      <c r="L50" s="464">
        <v>10760</v>
      </c>
    </row>
    <row r="51" spans="1:12" ht="30">
      <c r="A51" s="434" t="s">
        <v>503</v>
      </c>
      <c r="B51" s="433"/>
      <c r="C51" s="469">
        <v>15721760</v>
      </c>
      <c r="D51" s="469">
        <v>9100000</v>
      </c>
      <c r="E51" s="469">
        <v>15721760</v>
      </c>
      <c r="F51" s="469">
        <v>9100000</v>
      </c>
      <c r="G51" s="469">
        <v>9087000</v>
      </c>
      <c r="H51" s="469">
        <v>9100000</v>
      </c>
      <c r="I51" s="469">
        <v>9100000</v>
      </c>
      <c r="J51" s="469">
        <v>9086953</v>
      </c>
      <c r="K51" s="470">
        <f t="shared" si="12"/>
        <v>0</v>
      </c>
      <c r="L51" s="464">
        <v>7754680</v>
      </c>
    </row>
    <row r="52" spans="1:12" ht="30">
      <c r="A52" s="434" t="s">
        <v>504</v>
      </c>
      <c r="B52" s="433"/>
      <c r="C52" s="469">
        <v>10200000</v>
      </c>
      <c r="D52" s="469">
        <v>5900000</v>
      </c>
      <c r="E52" s="469">
        <v>10200000</v>
      </c>
      <c r="F52" s="469">
        <v>5900000</v>
      </c>
      <c r="G52" s="469">
        <v>5895000</v>
      </c>
      <c r="H52" s="469">
        <v>5900000</v>
      </c>
      <c r="I52" s="469">
        <v>5900000</v>
      </c>
      <c r="J52" s="469">
        <v>5894309</v>
      </c>
      <c r="K52" s="470">
        <f t="shared" si="12"/>
        <v>0</v>
      </c>
      <c r="L52" s="464">
        <v>5125680</v>
      </c>
    </row>
    <row r="53" spans="1:12" ht="15">
      <c r="A53" s="434" t="s">
        <v>381</v>
      </c>
      <c r="B53" s="433"/>
      <c r="C53" s="469">
        <v>916843</v>
      </c>
      <c r="D53" s="469">
        <v>531000</v>
      </c>
      <c r="E53" s="469">
        <v>916843</v>
      </c>
      <c r="F53" s="469">
        <v>531000</v>
      </c>
      <c r="G53" s="469">
        <v>530000</v>
      </c>
      <c r="H53" s="469">
        <v>531000</v>
      </c>
      <c r="I53" s="469">
        <v>531000</v>
      </c>
      <c r="J53" s="469">
        <v>529092</v>
      </c>
      <c r="K53" s="470">
        <f t="shared" si="12"/>
        <v>0</v>
      </c>
      <c r="L53" s="464">
        <v>513830</v>
      </c>
    </row>
    <row r="54" spans="1:12" ht="30">
      <c r="A54" s="434" t="s">
        <v>505</v>
      </c>
      <c r="B54" s="433"/>
      <c r="C54" s="469">
        <v>4749120</v>
      </c>
      <c r="D54" s="469">
        <v>2770000</v>
      </c>
      <c r="E54" s="469">
        <v>4749120</v>
      </c>
      <c r="F54" s="469">
        <v>2770000</v>
      </c>
      <c r="G54" s="469">
        <v>2750000</v>
      </c>
      <c r="H54" s="469">
        <v>2770000</v>
      </c>
      <c r="I54" s="469">
        <v>2770000</v>
      </c>
      <c r="J54" s="469">
        <v>2744082</v>
      </c>
      <c r="K54" s="470">
        <f t="shared" si="12"/>
        <v>0</v>
      </c>
      <c r="L54" s="464">
        <v>2657909</v>
      </c>
    </row>
    <row r="55" spans="1:12" ht="30">
      <c r="A55" s="434" t="s">
        <v>382</v>
      </c>
      <c r="B55" s="433"/>
      <c r="C55" s="469">
        <v>2275620</v>
      </c>
      <c r="D55" s="469">
        <v>1265000</v>
      </c>
      <c r="E55" s="469">
        <v>2275620</v>
      </c>
      <c r="F55" s="469">
        <v>1265000</v>
      </c>
      <c r="G55" s="469">
        <v>1250000</v>
      </c>
      <c r="H55" s="469">
        <v>1265000</v>
      </c>
      <c r="I55" s="469">
        <v>1265000</v>
      </c>
      <c r="J55" s="469">
        <v>1249078</v>
      </c>
      <c r="K55" s="470">
        <f t="shared" si="12"/>
        <v>0</v>
      </c>
      <c r="L55" s="464">
        <v>1166939</v>
      </c>
    </row>
    <row r="56" spans="1:12" ht="15">
      <c r="A56" s="425" t="s">
        <v>383</v>
      </c>
      <c r="B56" s="433"/>
      <c r="C56" s="469">
        <v>10124860</v>
      </c>
      <c r="D56" s="469">
        <v>6133000</v>
      </c>
      <c r="E56" s="469">
        <v>10124860</v>
      </c>
      <c r="F56" s="469">
        <v>6133000</v>
      </c>
      <c r="G56" s="469">
        <v>6131000</v>
      </c>
      <c r="H56" s="469">
        <v>6133000</v>
      </c>
      <c r="I56" s="469">
        <v>6133000</v>
      </c>
      <c r="J56" s="469">
        <v>6130325</v>
      </c>
      <c r="K56" s="470">
        <f t="shared" si="12"/>
        <v>0</v>
      </c>
      <c r="L56" s="464">
        <v>6125584</v>
      </c>
    </row>
    <row r="57" spans="1:12" ht="15">
      <c r="A57" s="425" t="s">
        <v>294</v>
      </c>
      <c r="B57" s="433"/>
      <c r="C57" s="469">
        <v>211882971</v>
      </c>
      <c r="D57" s="469">
        <v>118071300</v>
      </c>
      <c r="E57" s="469">
        <v>211882971</v>
      </c>
      <c r="F57" s="469">
        <v>118071300</v>
      </c>
      <c r="G57" s="469">
        <v>117648135</v>
      </c>
      <c r="H57" s="469">
        <v>118071300</v>
      </c>
      <c r="I57" s="469">
        <v>118071300</v>
      </c>
      <c r="J57" s="469">
        <v>117618220</v>
      </c>
      <c r="K57" s="470">
        <f t="shared" si="12"/>
        <v>0</v>
      </c>
      <c r="L57" s="464">
        <v>109482329</v>
      </c>
    </row>
    <row r="58" spans="1:12" ht="15">
      <c r="A58" s="425" t="s">
        <v>384</v>
      </c>
      <c r="B58" s="433"/>
      <c r="C58" s="469">
        <v>10000</v>
      </c>
      <c r="D58" s="469">
        <v>7000</v>
      </c>
      <c r="E58" s="469">
        <v>10000</v>
      </c>
      <c r="F58" s="469">
        <v>7000</v>
      </c>
      <c r="G58" s="469">
        <v>5000</v>
      </c>
      <c r="H58" s="469">
        <v>7000</v>
      </c>
      <c r="I58" s="469">
        <v>7000</v>
      </c>
      <c r="J58" s="469">
        <v>4392</v>
      </c>
      <c r="K58" s="470">
        <f t="shared" si="12"/>
        <v>0</v>
      </c>
      <c r="L58" s="464">
        <v>4356</v>
      </c>
    </row>
    <row r="59" spans="1:12" ht="15">
      <c r="A59" s="425" t="s">
        <v>385</v>
      </c>
      <c r="B59" s="433"/>
      <c r="C59" s="469">
        <v>1500590</v>
      </c>
      <c r="D59" s="469">
        <v>900000</v>
      </c>
      <c r="E59" s="469">
        <v>1500590</v>
      </c>
      <c r="F59" s="469">
        <v>900000</v>
      </c>
      <c r="G59" s="469">
        <v>895000</v>
      </c>
      <c r="H59" s="469">
        <v>900000</v>
      </c>
      <c r="I59" s="469">
        <v>900000</v>
      </c>
      <c r="J59" s="469">
        <v>894660</v>
      </c>
      <c r="K59" s="470">
        <f t="shared" si="12"/>
        <v>0</v>
      </c>
      <c r="L59" s="464">
        <v>875598</v>
      </c>
    </row>
    <row r="60" spans="1:12" ht="15">
      <c r="A60" s="425" t="s">
        <v>506</v>
      </c>
      <c r="B60" s="433"/>
      <c r="C60" s="469">
        <v>2308600</v>
      </c>
      <c r="D60" s="469">
        <v>1310000</v>
      </c>
      <c r="E60" s="469">
        <v>2308600</v>
      </c>
      <c r="F60" s="469">
        <v>1310000</v>
      </c>
      <c r="G60" s="469">
        <v>1290000</v>
      </c>
      <c r="H60" s="469">
        <v>1310000</v>
      </c>
      <c r="I60" s="469">
        <v>1310000</v>
      </c>
      <c r="J60" s="469">
        <v>1289368</v>
      </c>
      <c r="K60" s="470">
        <f t="shared" si="12"/>
        <v>0</v>
      </c>
      <c r="L60" s="464">
        <v>1203233</v>
      </c>
    </row>
    <row r="61" spans="1:12" ht="15">
      <c r="A61" s="425" t="s">
        <v>507</v>
      </c>
      <c r="B61" s="433"/>
      <c r="C61" s="469">
        <v>85418200</v>
      </c>
      <c r="D61" s="469">
        <v>48700000</v>
      </c>
      <c r="E61" s="469">
        <v>85418200</v>
      </c>
      <c r="F61" s="469">
        <v>48700000</v>
      </c>
      <c r="G61" s="469">
        <v>48485000</v>
      </c>
      <c r="H61" s="469">
        <v>48700000</v>
      </c>
      <c r="I61" s="469">
        <v>48700000</v>
      </c>
      <c r="J61" s="469">
        <v>48483741</v>
      </c>
      <c r="K61" s="470">
        <f t="shared" si="12"/>
        <v>0</v>
      </c>
      <c r="L61" s="464">
        <v>45378231</v>
      </c>
    </row>
    <row r="62" spans="1:12" ht="15">
      <c r="A62" s="425" t="s">
        <v>386</v>
      </c>
      <c r="B62" s="433"/>
      <c r="C62" s="469">
        <v>7634870</v>
      </c>
      <c r="D62" s="469">
        <v>4500000</v>
      </c>
      <c r="E62" s="469">
        <v>7634870</v>
      </c>
      <c r="F62" s="469">
        <v>4500000</v>
      </c>
      <c r="G62" s="469">
        <v>4455000</v>
      </c>
      <c r="H62" s="469">
        <v>4500000</v>
      </c>
      <c r="I62" s="469">
        <v>4500000</v>
      </c>
      <c r="J62" s="469">
        <v>4454064</v>
      </c>
      <c r="K62" s="470">
        <f t="shared" si="12"/>
        <v>0</v>
      </c>
      <c r="L62" s="464">
        <v>4232930</v>
      </c>
    </row>
    <row r="63" spans="1:12" ht="15">
      <c r="A63" s="425" t="s">
        <v>295</v>
      </c>
      <c r="B63" s="433"/>
      <c r="C63" s="469">
        <v>65960</v>
      </c>
      <c r="D63" s="469">
        <v>34000</v>
      </c>
      <c r="E63" s="469">
        <v>65960</v>
      </c>
      <c r="F63" s="469">
        <v>34000</v>
      </c>
      <c r="G63" s="469">
        <v>34000</v>
      </c>
      <c r="H63" s="469">
        <v>34000</v>
      </c>
      <c r="I63" s="469">
        <v>34000</v>
      </c>
      <c r="J63" s="469">
        <v>33735</v>
      </c>
      <c r="K63" s="470">
        <f t="shared" si="12"/>
        <v>0</v>
      </c>
      <c r="L63" s="464">
        <v>33735</v>
      </c>
    </row>
    <row r="64" spans="1:12" ht="15">
      <c r="A64" s="425" t="s">
        <v>296</v>
      </c>
      <c r="B64" s="433"/>
      <c r="C64" s="469">
        <v>9894</v>
      </c>
      <c r="D64" s="469">
        <v>5500</v>
      </c>
      <c r="E64" s="469">
        <v>9894</v>
      </c>
      <c r="F64" s="469">
        <v>5500</v>
      </c>
      <c r="G64" s="469">
        <v>5400</v>
      </c>
      <c r="H64" s="469">
        <v>5500</v>
      </c>
      <c r="I64" s="469">
        <v>5500</v>
      </c>
      <c r="J64" s="469">
        <v>5397</v>
      </c>
      <c r="K64" s="470">
        <f t="shared" si="12"/>
        <v>0</v>
      </c>
      <c r="L64" s="464">
        <v>5397</v>
      </c>
    </row>
    <row r="65" spans="1:12" ht="15">
      <c r="A65" s="425" t="s">
        <v>297</v>
      </c>
      <c r="B65" s="433"/>
      <c r="C65" s="469">
        <v>59364</v>
      </c>
      <c r="D65" s="469">
        <v>34000</v>
      </c>
      <c r="E65" s="469">
        <v>59364</v>
      </c>
      <c r="F65" s="469">
        <v>34000</v>
      </c>
      <c r="G65" s="469">
        <v>33000</v>
      </c>
      <c r="H65" s="469">
        <v>34000</v>
      </c>
      <c r="I65" s="469">
        <v>34000</v>
      </c>
      <c r="J65" s="469">
        <v>32149</v>
      </c>
      <c r="K65" s="470">
        <f t="shared" si="12"/>
        <v>0</v>
      </c>
      <c r="L65" s="464">
        <v>32149</v>
      </c>
    </row>
    <row r="66" spans="1:12" ht="15">
      <c r="A66" s="425" t="s">
        <v>298</v>
      </c>
      <c r="B66" s="433"/>
      <c r="C66" s="469">
        <v>115430</v>
      </c>
      <c r="D66" s="469">
        <v>64000</v>
      </c>
      <c r="E66" s="469">
        <v>115430</v>
      </c>
      <c r="F66" s="469">
        <v>64000</v>
      </c>
      <c r="G66" s="469">
        <v>63000</v>
      </c>
      <c r="H66" s="469">
        <v>64000</v>
      </c>
      <c r="I66" s="469">
        <v>64000</v>
      </c>
      <c r="J66" s="469">
        <v>62038</v>
      </c>
      <c r="K66" s="470">
        <f t="shared" si="12"/>
        <v>0</v>
      </c>
      <c r="L66" s="464">
        <v>49998</v>
      </c>
    </row>
    <row r="67" spans="1:12" ht="15" customHeight="1">
      <c r="A67" s="425" t="s">
        <v>299</v>
      </c>
      <c r="B67" s="433"/>
      <c r="C67" s="469"/>
      <c r="D67" s="469"/>
      <c r="E67" s="469"/>
      <c r="F67" s="469"/>
      <c r="G67" s="469"/>
      <c r="H67" s="469"/>
      <c r="I67" s="469"/>
      <c r="J67" s="469"/>
      <c r="K67" s="470">
        <f t="shared" si="12"/>
        <v>0</v>
      </c>
      <c r="L67" s="464"/>
    </row>
    <row r="68" spans="1:12" ht="15">
      <c r="A68" s="425" t="s">
        <v>300</v>
      </c>
      <c r="B68" s="433"/>
      <c r="C68" s="469">
        <v>181390</v>
      </c>
      <c r="D68" s="469">
        <v>102000</v>
      </c>
      <c r="E68" s="469">
        <v>181390</v>
      </c>
      <c r="F68" s="469">
        <v>102000</v>
      </c>
      <c r="G68" s="469">
        <v>101000</v>
      </c>
      <c r="H68" s="469">
        <v>102000</v>
      </c>
      <c r="I68" s="469">
        <v>102000</v>
      </c>
      <c r="J68" s="469">
        <v>100498</v>
      </c>
      <c r="K68" s="470">
        <f t="shared" si="12"/>
        <v>0</v>
      </c>
      <c r="L68" s="464">
        <v>75813</v>
      </c>
    </row>
    <row r="69" spans="1:12" ht="13.5" customHeight="1">
      <c r="A69" s="425" t="s">
        <v>299</v>
      </c>
      <c r="B69" s="433"/>
      <c r="C69" s="469"/>
      <c r="D69" s="469"/>
      <c r="E69" s="469"/>
      <c r="F69" s="469"/>
      <c r="G69" s="469"/>
      <c r="H69" s="469"/>
      <c r="I69" s="469"/>
      <c r="J69" s="469"/>
      <c r="K69" s="470">
        <f t="shared" si="12"/>
        <v>0</v>
      </c>
      <c r="L69" s="464"/>
    </row>
    <row r="70" spans="1:12" ht="15">
      <c r="A70" s="425" t="s">
        <v>301</v>
      </c>
      <c r="B70" s="433"/>
      <c r="C70" s="469"/>
      <c r="D70" s="469"/>
      <c r="E70" s="469"/>
      <c r="F70" s="469"/>
      <c r="G70" s="469"/>
      <c r="H70" s="469"/>
      <c r="I70" s="469"/>
      <c r="J70" s="469"/>
      <c r="K70" s="470">
        <f t="shared" si="12"/>
        <v>0</v>
      </c>
      <c r="L70" s="464"/>
    </row>
    <row r="71" spans="1:12" ht="15">
      <c r="A71" s="425" t="s">
        <v>508</v>
      </c>
      <c r="B71" s="433"/>
      <c r="C71" s="469">
        <v>5000</v>
      </c>
      <c r="D71" s="469">
        <v>3200</v>
      </c>
      <c r="E71" s="469">
        <v>5000</v>
      </c>
      <c r="F71" s="469">
        <v>3200</v>
      </c>
      <c r="G71" s="469">
        <v>3100</v>
      </c>
      <c r="H71" s="469">
        <v>3200</v>
      </c>
      <c r="I71" s="469">
        <v>3200</v>
      </c>
      <c r="J71" s="469">
        <v>3070</v>
      </c>
      <c r="K71" s="470">
        <f t="shared" si="12"/>
        <v>0</v>
      </c>
      <c r="L71" s="464">
        <v>3070</v>
      </c>
    </row>
    <row r="72" spans="1:12" ht="15">
      <c r="A72" s="425" t="s">
        <v>388</v>
      </c>
      <c r="B72" s="433"/>
      <c r="C72" s="469"/>
      <c r="D72" s="469"/>
      <c r="E72" s="469"/>
      <c r="F72" s="469"/>
      <c r="G72" s="469"/>
      <c r="H72" s="469"/>
      <c r="I72" s="469"/>
      <c r="J72" s="469"/>
      <c r="K72" s="470">
        <f t="shared" si="12"/>
        <v>0</v>
      </c>
      <c r="L72" s="464"/>
    </row>
    <row r="73" spans="1:12" ht="15">
      <c r="A73" s="425" t="s">
        <v>509</v>
      </c>
      <c r="B73" s="433"/>
      <c r="C73" s="469"/>
      <c r="D73" s="469"/>
      <c r="E73" s="469"/>
      <c r="F73" s="469"/>
      <c r="G73" s="469"/>
      <c r="H73" s="469"/>
      <c r="I73" s="469"/>
      <c r="J73" s="469"/>
      <c r="K73" s="470">
        <f t="shared" si="12"/>
        <v>0</v>
      </c>
      <c r="L73" s="464"/>
    </row>
    <row r="74" spans="1:12" ht="17.25" customHeight="1">
      <c r="A74" s="425" t="s">
        <v>510</v>
      </c>
      <c r="B74" s="433"/>
      <c r="C74" s="469"/>
      <c r="D74" s="469"/>
      <c r="E74" s="469"/>
      <c r="F74" s="469"/>
      <c r="G74" s="469"/>
      <c r="H74" s="469"/>
      <c r="I74" s="469"/>
      <c r="J74" s="469"/>
      <c r="K74" s="470">
        <f t="shared" si="12"/>
        <v>0</v>
      </c>
      <c r="L74" s="464"/>
    </row>
    <row r="75" spans="1:12" ht="15">
      <c r="A75" s="425" t="s">
        <v>511</v>
      </c>
      <c r="B75" s="433"/>
      <c r="C75" s="469"/>
      <c r="D75" s="469"/>
      <c r="E75" s="469"/>
      <c r="F75" s="469"/>
      <c r="G75" s="469"/>
      <c r="H75" s="469"/>
      <c r="I75" s="469"/>
      <c r="J75" s="469"/>
      <c r="K75" s="470">
        <f t="shared" si="12"/>
        <v>0</v>
      </c>
      <c r="L75" s="464"/>
    </row>
    <row r="76" spans="1:12" ht="30">
      <c r="A76" s="434" t="s">
        <v>512</v>
      </c>
      <c r="B76" s="433"/>
      <c r="C76" s="469">
        <v>989400</v>
      </c>
      <c r="D76" s="469">
        <v>600000</v>
      </c>
      <c r="E76" s="469">
        <v>989400</v>
      </c>
      <c r="F76" s="469">
        <v>600000</v>
      </c>
      <c r="G76" s="469">
        <v>593000</v>
      </c>
      <c r="H76" s="469">
        <v>600000</v>
      </c>
      <c r="I76" s="469">
        <v>600000</v>
      </c>
      <c r="J76" s="469">
        <v>592143</v>
      </c>
      <c r="K76" s="470">
        <f t="shared" si="12"/>
        <v>0</v>
      </c>
      <c r="L76" s="464">
        <v>581834</v>
      </c>
    </row>
    <row r="77" spans="1:12" ht="15">
      <c r="A77" s="434" t="s">
        <v>513</v>
      </c>
      <c r="B77" s="433"/>
      <c r="C77" s="469">
        <v>142450</v>
      </c>
      <c r="D77" s="469">
        <v>90000</v>
      </c>
      <c r="E77" s="469">
        <v>142450</v>
      </c>
      <c r="F77" s="469">
        <v>90000</v>
      </c>
      <c r="G77" s="469">
        <v>89000</v>
      </c>
      <c r="H77" s="469">
        <v>90000</v>
      </c>
      <c r="I77" s="469">
        <v>90000</v>
      </c>
      <c r="J77" s="469">
        <v>88593</v>
      </c>
      <c r="K77" s="470">
        <f t="shared" si="12"/>
        <v>0</v>
      </c>
      <c r="L77" s="464">
        <v>79524</v>
      </c>
    </row>
    <row r="78" spans="1:12" ht="30">
      <c r="A78" s="435" t="s">
        <v>514</v>
      </c>
      <c r="B78" s="433"/>
      <c r="C78" s="469">
        <v>197880</v>
      </c>
      <c r="D78" s="469">
        <v>120000</v>
      </c>
      <c r="E78" s="469">
        <v>197880</v>
      </c>
      <c r="F78" s="469">
        <v>120000</v>
      </c>
      <c r="G78" s="469">
        <v>119000</v>
      </c>
      <c r="H78" s="469">
        <v>120000</v>
      </c>
      <c r="I78" s="469">
        <v>120000</v>
      </c>
      <c r="J78" s="469">
        <v>118641</v>
      </c>
      <c r="K78" s="470">
        <f t="shared" si="12"/>
        <v>0</v>
      </c>
      <c r="L78" s="464">
        <v>123821</v>
      </c>
    </row>
    <row r="79" spans="1:12" ht="15.75" thickBot="1">
      <c r="A79" s="436" t="str">
        <f>'[5]MMuncii_executie_iunie'!$A$83</f>
        <v>Pensie serviciu LG 56/2020 COVID </v>
      </c>
      <c r="B79" s="437"/>
      <c r="C79" s="473"/>
      <c r="D79" s="473"/>
      <c r="E79" s="473"/>
      <c r="F79" s="473"/>
      <c r="G79" s="473"/>
      <c r="H79" s="473"/>
      <c r="I79" s="473"/>
      <c r="J79" s="473"/>
      <c r="K79" s="470">
        <f t="shared" si="12"/>
        <v>0</v>
      </c>
      <c r="L79" s="455"/>
    </row>
    <row r="80" spans="1:12" s="262" customFormat="1" ht="30.75" thickBot="1">
      <c r="A80" s="438" t="s">
        <v>438</v>
      </c>
      <c r="B80" s="85">
        <v>85</v>
      </c>
      <c r="C80" s="474">
        <f>C81</f>
        <v>0</v>
      </c>
      <c r="D80" s="474">
        <f aca="true" t="shared" si="13" ref="D80:L80">D81</f>
        <v>0</v>
      </c>
      <c r="E80" s="474">
        <f t="shared" si="13"/>
        <v>0</v>
      </c>
      <c r="F80" s="474">
        <f t="shared" si="13"/>
        <v>0</v>
      </c>
      <c r="G80" s="474">
        <f t="shared" si="13"/>
        <v>0</v>
      </c>
      <c r="H80" s="474">
        <f t="shared" si="13"/>
        <v>0</v>
      </c>
      <c r="I80" s="474">
        <f t="shared" si="13"/>
        <v>0</v>
      </c>
      <c r="J80" s="474">
        <f>J81</f>
        <v>0</v>
      </c>
      <c r="K80" s="474">
        <f t="shared" si="13"/>
        <v>0</v>
      </c>
      <c r="L80" s="475">
        <f t="shared" si="13"/>
        <v>0</v>
      </c>
    </row>
    <row r="81" spans="1:12" s="262" customFormat="1" ht="28.5">
      <c r="A81" s="439" t="s">
        <v>438</v>
      </c>
      <c r="B81" s="86" t="s">
        <v>439</v>
      </c>
      <c r="C81" s="476">
        <f>C82</f>
        <v>0</v>
      </c>
      <c r="D81" s="476">
        <f>D82</f>
        <v>0</v>
      </c>
      <c r="E81" s="476">
        <f>E82</f>
        <v>0</v>
      </c>
      <c r="F81" s="476">
        <f aca="true" t="shared" si="14" ref="F81:L81">F82</f>
        <v>0</v>
      </c>
      <c r="G81" s="476">
        <f t="shared" si="14"/>
        <v>0</v>
      </c>
      <c r="H81" s="476">
        <f t="shared" si="14"/>
        <v>0</v>
      </c>
      <c r="I81" s="476">
        <f t="shared" si="14"/>
        <v>0</v>
      </c>
      <c r="J81" s="476">
        <f t="shared" si="14"/>
        <v>0</v>
      </c>
      <c r="K81" s="476">
        <f t="shared" si="14"/>
        <v>0</v>
      </c>
      <c r="L81" s="477">
        <f t="shared" si="14"/>
        <v>0</v>
      </c>
    </row>
    <row r="82" spans="1:12" s="262" customFormat="1" ht="43.5" thickBot="1">
      <c r="A82" s="440" t="s">
        <v>440</v>
      </c>
      <c r="B82" s="87" t="s">
        <v>441</v>
      </c>
      <c r="C82" s="478"/>
      <c r="D82" s="478"/>
      <c r="E82" s="478"/>
      <c r="F82" s="478"/>
      <c r="G82" s="478"/>
      <c r="H82" s="478"/>
      <c r="I82" s="478"/>
      <c r="J82" s="478"/>
      <c r="K82" s="479">
        <f>I82-J82</f>
        <v>0</v>
      </c>
      <c r="L82" s="458"/>
    </row>
    <row r="83" spans="2:12" s="262" customFormat="1" ht="15" customHeight="1">
      <c r="B83" s="441"/>
      <c r="C83" s="441"/>
      <c r="D83" s="441"/>
      <c r="E83" s="442"/>
      <c r="F83" s="442"/>
      <c r="G83" s="442"/>
      <c r="H83" s="442"/>
      <c r="I83" s="442"/>
      <c r="J83" s="443"/>
      <c r="K83" s="3"/>
      <c r="L83" s="444"/>
    </row>
    <row r="84" spans="2:12" s="262" customFormat="1" ht="13.5" customHeight="1">
      <c r="B84" s="441"/>
      <c r="C84" s="441"/>
      <c r="D84" s="441"/>
      <c r="E84" s="442"/>
      <c r="F84" s="547"/>
      <c r="G84" s="547"/>
      <c r="H84" s="547"/>
      <c r="I84" s="442"/>
      <c r="J84" s="442"/>
      <c r="K84" s="442"/>
      <c r="L84" s="443"/>
    </row>
    <row r="87" spans="1:11" ht="15">
      <c r="A87" s="445" t="s">
        <v>652</v>
      </c>
      <c r="B87" s="445"/>
      <c r="C87" s="544" t="s">
        <v>653</v>
      </c>
      <c r="D87" s="544"/>
      <c r="E87" s="544"/>
      <c r="F87" s="544"/>
      <c r="G87" s="39"/>
      <c r="H87" s="39"/>
      <c r="I87" s="39"/>
      <c r="J87" s="544" t="s">
        <v>656</v>
      </c>
      <c r="K87" s="544"/>
    </row>
    <row r="88" spans="1:11" ht="15">
      <c r="A88" s="445" t="s">
        <v>654</v>
      </c>
      <c r="B88" s="445"/>
      <c r="C88" s="445"/>
      <c r="D88" s="545" t="s">
        <v>660</v>
      </c>
      <c r="E88" s="545"/>
      <c r="F88" s="39"/>
      <c r="G88" s="39"/>
      <c r="H88" s="39"/>
      <c r="I88" s="39"/>
      <c r="J88" s="505" t="s">
        <v>657</v>
      </c>
      <c r="K88" s="505"/>
    </row>
    <row r="92" spans="8:9" ht="15">
      <c r="H92" s="506"/>
      <c r="I92" s="506"/>
    </row>
    <row r="93" spans="8:9" ht="15">
      <c r="H93" s="507"/>
      <c r="I93" s="507"/>
    </row>
  </sheetData>
  <sheetProtection/>
  <mergeCells count="21">
    <mergeCell ref="E10:F10"/>
    <mergeCell ref="A16:A17"/>
    <mergeCell ref="A14:A15"/>
    <mergeCell ref="A7:L7"/>
    <mergeCell ref="H92:I92"/>
    <mergeCell ref="H93:I93"/>
    <mergeCell ref="H10:H11"/>
    <mergeCell ref="I10:I11"/>
    <mergeCell ref="A10:A11"/>
    <mergeCell ref="B10:B11"/>
    <mergeCell ref="C87:F87"/>
    <mergeCell ref="J87:K87"/>
    <mergeCell ref="D88:E88"/>
    <mergeCell ref="J88:K88"/>
    <mergeCell ref="C10:D10"/>
    <mergeCell ref="F84:H84"/>
    <mergeCell ref="A6:L6"/>
    <mergeCell ref="G10:G11"/>
    <mergeCell ref="J10:J11"/>
    <mergeCell ref="K10:K11"/>
    <mergeCell ref="L10:L11"/>
  </mergeCells>
  <printOptions horizontalCentered="1"/>
  <pageMargins left="0.1968503937007874" right="0.15748031496062992" top="0.2362204724409449" bottom="0.1968503937007874" header="0.1968503937007874" footer="0"/>
  <pageSetup horizontalDpi="600" verticalDpi="600" orientation="landscape" paperSize="9" scale="75" r:id="rId1"/>
  <ignoredErrors>
    <ignoredError sqref="K14:K15 K16:K17 K8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204"/>
  <sheetViews>
    <sheetView zoomScalePageLayoutView="0" workbookViewId="0" topLeftCell="A1">
      <pane xSplit="2" ySplit="4" topLeftCell="C5" activePane="bottomRight" state="frozen"/>
      <selection pane="topLeft" activeCell="A9" sqref="A9"/>
      <selection pane="topRight" activeCell="A9" sqref="A9"/>
      <selection pane="bottomLeft" activeCell="A9" sqref="A9"/>
      <selection pane="bottomRight" activeCell="D16" sqref="D16"/>
    </sheetView>
  </sheetViews>
  <sheetFormatPr defaultColWidth="9.28125" defaultRowHeight="12.75"/>
  <cols>
    <col min="1" max="1" width="48.7109375" style="137" customWidth="1"/>
    <col min="2" max="2" width="9.7109375" style="119" customWidth="1"/>
    <col min="3" max="4" width="17.7109375" style="138" customWidth="1"/>
    <col min="5" max="5" width="15.421875" style="139" bestFit="1" customWidth="1"/>
    <col min="6" max="7" width="14.00390625" style="181" customWidth="1"/>
    <col min="8" max="8" width="16.00390625" style="181" customWidth="1"/>
    <col min="9" max="9" width="9.28125" style="139" customWidth="1"/>
    <col min="10" max="16384" width="9.28125" style="137" customWidth="1"/>
  </cols>
  <sheetData>
    <row r="1" spans="1:9" s="107" customFormat="1" ht="14.25">
      <c r="A1" s="105"/>
      <c r="B1" s="106" t="s">
        <v>445</v>
      </c>
      <c r="C1" s="106"/>
      <c r="D1" s="106"/>
      <c r="E1" s="106"/>
      <c r="F1" s="106"/>
      <c r="G1" s="106"/>
      <c r="H1" s="106"/>
      <c r="I1" s="169"/>
    </row>
    <row r="2" spans="1:9" s="109" customFormat="1" ht="15.75" thickBot="1">
      <c r="A2" s="108"/>
      <c r="B2" s="108"/>
      <c r="C2" s="170"/>
      <c r="D2" s="170"/>
      <c r="E2" s="170"/>
      <c r="F2" s="170"/>
      <c r="G2" s="170"/>
      <c r="H2" s="170"/>
      <c r="I2" s="171"/>
    </row>
    <row r="3" spans="1:9" s="110" customFormat="1" ht="61.5" customHeight="1" thickBot="1">
      <c r="A3" s="199" t="s">
        <v>446</v>
      </c>
      <c r="B3" s="160" t="s">
        <v>447</v>
      </c>
      <c r="C3" s="200" t="s">
        <v>598</v>
      </c>
      <c r="D3" s="200" t="s">
        <v>599</v>
      </c>
      <c r="E3" s="200" t="s">
        <v>448</v>
      </c>
      <c r="F3" s="200" t="s">
        <v>600</v>
      </c>
      <c r="G3" s="200" t="s">
        <v>597</v>
      </c>
      <c r="H3" s="201" t="s">
        <v>449</v>
      </c>
      <c r="I3" s="172"/>
    </row>
    <row r="4" spans="1:9" s="110" customFormat="1" ht="21" customHeight="1" thickBot="1">
      <c r="A4" s="199">
        <v>1</v>
      </c>
      <c r="B4" s="160">
        <v>2</v>
      </c>
      <c r="C4" s="202">
        <v>3</v>
      </c>
      <c r="D4" s="202">
        <v>4</v>
      </c>
      <c r="E4" s="202">
        <v>5</v>
      </c>
      <c r="F4" s="202">
        <v>6</v>
      </c>
      <c r="G4" s="202">
        <v>7</v>
      </c>
      <c r="H4" s="203">
        <v>8</v>
      </c>
      <c r="I4" s="172"/>
    </row>
    <row r="5" spans="1:9" s="110" customFormat="1" ht="13.5" customHeight="1" thickBot="1">
      <c r="A5" s="159" t="str">
        <f>'[4]CONT EXEC - CHELT'!A8</f>
        <v>CHELTUIELI BUGET DE STAT, din care:</v>
      </c>
      <c r="B5" s="160" t="s">
        <v>267</v>
      </c>
      <c r="C5" s="161">
        <f aca="true" t="shared" si="0" ref="C5:H5">C6+C11</f>
        <v>154311200</v>
      </c>
      <c r="D5" s="161">
        <f t="shared" si="0"/>
        <v>154311200</v>
      </c>
      <c r="E5" s="161">
        <f t="shared" si="0"/>
        <v>0</v>
      </c>
      <c r="F5" s="161">
        <f t="shared" si="0"/>
        <v>780013</v>
      </c>
      <c r="G5" s="161">
        <f t="shared" si="0"/>
        <v>828116</v>
      </c>
      <c r="H5" s="162">
        <f t="shared" si="0"/>
        <v>-780013</v>
      </c>
      <c r="I5" s="172"/>
    </row>
    <row r="6" spans="1:9" s="110" customFormat="1" ht="42.75" hidden="1">
      <c r="A6" s="208" t="s">
        <v>268</v>
      </c>
      <c r="B6" s="156" t="s">
        <v>269</v>
      </c>
      <c r="C6" s="157">
        <f>C7</f>
        <v>0</v>
      </c>
      <c r="D6" s="157">
        <f aca="true" t="shared" si="1" ref="D6:H9">D7</f>
        <v>0</v>
      </c>
      <c r="E6" s="157">
        <f t="shared" si="1"/>
        <v>0</v>
      </c>
      <c r="F6" s="157">
        <f t="shared" si="1"/>
        <v>0</v>
      </c>
      <c r="G6" s="157">
        <f t="shared" si="1"/>
        <v>0</v>
      </c>
      <c r="H6" s="158">
        <f t="shared" si="1"/>
        <v>0</v>
      </c>
      <c r="I6" s="172"/>
    </row>
    <row r="7" spans="1:9" s="110" customFormat="1" ht="28.5" hidden="1">
      <c r="A7" s="197" t="s">
        <v>270</v>
      </c>
      <c r="B7" s="111">
        <v>51</v>
      </c>
      <c r="C7" s="113">
        <f>C8</f>
        <v>0</v>
      </c>
      <c r="D7" s="113">
        <f t="shared" si="1"/>
        <v>0</v>
      </c>
      <c r="E7" s="113">
        <f t="shared" si="1"/>
        <v>0</v>
      </c>
      <c r="F7" s="113">
        <f t="shared" si="1"/>
        <v>0</v>
      </c>
      <c r="G7" s="113">
        <f t="shared" si="1"/>
        <v>0</v>
      </c>
      <c r="H7" s="114">
        <f t="shared" si="1"/>
        <v>0</v>
      </c>
      <c r="I7" s="172"/>
    </row>
    <row r="8" spans="1:9" s="119" customFormat="1" ht="13.5" customHeight="1" hidden="1">
      <c r="A8" s="115" t="s">
        <v>271</v>
      </c>
      <c r="B8" s="116" t="s">
        <v>272</v>
      </c>
      <c r="C8" s="117">
        <f>C9</f>
        <v>0</v>
      </c>
      <c r="D8" s="117">
        <f>D9</f>
        <v>0</v>
      </c>
      <c r="E8" s="117">
        <f t="shared" si="1"/>
        <v>0</v>
      </c>
      <c r="F8" s="117">
        <f t="shared" si="1"/>
        <v>0</v>
      </c>
      <c r="G8" s="117">
        <f t="shared" si="1"/>
        <v>0</v>
      </c>
      <c r="H8" s="118">
        <f t="shared" si="1"/>
        <v>0</v>
      </c>
      <c r="I8" s="138"/>
    </row>
    <row r="9" spans="1:9" s="119" customFormat="1" ht="30.75" customHeight="1" hidden="1">
      <c r="A9" s="115" t="s">
        <v>273</v>
      </c>
      <c r="B9" s="116" t="s">
        <v>274</v>
      </c>
      <c r="C9" s="117">
        <f>C10</f>
        <v>0</v>
      </c>
      <c r="D9" s="117">
        <f>D10</f>
        <v>0</v>
      </c>
      <c r="E9" s="117">
        <f t="shared" si="1"/>
        <v>0</v>
      </c>
      <c r="F9" s="117">
        <f t="shared" si="1"/>
        <v>0</v>
      </c>
      <c r="G9" s="117">
        <f t="shared" si="1"/>
        <v>0</v>
      </c>
      <c r="H9" s="118">
        <f t="shared" si="1"/>
        <v>0</v>
      </c>
      <c r="I9" s="138"/>
    </row>
    <row r="10" spans="1:9" s="119" customFormat="1" ht="30" customHeight="1" thickBot="1">
      <c r="A10" s="115" t="s">
        <v>273</v>
      </c>
      <c r="B10" s="116" t="s">
        <v>275</v>
      </c>
      <c r="C10" s="124">
        <f>'Anexa 06'!F19-'Anexa 06'!H19</f>
        <v>0</v>
      </c>
      <c r="D10" s="124">
        <f>'Anexa 06'!F19-'Anexa 06'!I19</f>
        <v>0</v>
      </c>
      <c r="E10" s="117">
        <f>'Anexa 06'!H20-'Anexa 06'!I20</f>
        <v>0</v>
      </c>
      <c r="F10" s="117">
        <f>'Anexa 06'!F20-'Anexa 06'!G20</f>
        <v>0</v>
      </c>
      <c r="G10" s="117">
        <f>'Anexa 06'!F20-'Anexa 06'!J20</f>
        <v>0</v>
      </c>
      <c r="H10" s="118">
        <f>'Anexa 06'!G20-'Anexa 06'!J20</f>
        <v>0</v>
      </c>
      <c r="I10" s="138"/>
    </row>
    <row r="11" spans="1:9" s="110" customFormat="1" ht="18" customHeight="1" hidden="1">
      <c r="A11" s="112" t="s">
        <v>276</v>
      </c>
      <c r="B11" s="111" t="s">
        <v>277</v>
      </c>
      <c r="C11" s="113">
        <f aca="true" t="shared" si="2" ref="C11:H11">C13+C37</f>
        <v>154311200</v>
      </c>
      <c r="D11" s="113">
        <f t="shared" si="2"/>
        <v>154311200</v>
      </c>
      <c r="E11" s="113">
        <f t="shared" si="2"/>
        <v>0</v>
      </c>
      <c r="F11" s="113">
        <f t="shared" si="2"/>
        <v>780013</v>
      </c>
      <c r="G11" s="113">
        <f t="shared" si="2"/>
        <v>828116</v>
      </c>
      <c r="H11" s="114">
        <f t="shared" si="2"/>
        <v>-780013</v>
      </c>
      <c r="I11" s="120"/>
    </row>
    <row r="12" spans="1:9" s="110" customFormat="1" ht="15.75" customHeight="1" hidden="1">
      <c r="A12" s="112" t="s">
        <v>450</v>
      </c>
      <c r="B12" s="121" t="s">
        <v>155</v>
      </c>
      <c r="C12" s="113">
        <f aca="true" t="shared" si="3" ref="C12:H12">C13+C37</f>
        <v>154311200</v>
      </c>
      <c r="D12" s="113">
        <f t="shared" si="3"/>
        <v>154311200</v>
      </c>
      <c r="E12" s="113">
        <f t="shared" si="3"/>
        <v>0</v>
      </c>
      <c r="F12" s="113">
        <f t="shared" si="3"/>
        <v>780013</v>
      </c>
      <c r="G12" s="113">
        <f t="shared" si="3"/>
        <v>828116</v>
      </c>
      <c r="H12" s="114">
        <f t="shared" si="3"/>
        <v>-780013</v>
      </c>
      <c r="I12" s="120"/>
    </row>
    <row r="13" spans="1:9" s="110" customFormat="1" ht="18.75" customHeight="1" hidden="1">
      <c r="A13" s="151" t="s">
        <v>278</v>
      </c>
      <c r="B13" s="152">
        <v>20</v>
      </c>
      <c r="C13" s="153">
        <f aca="true" t="shared" si="4" ref="C13:H14">C14</f>
        <v>200</v>
      </c>
      <c r="D13" s="153">
        <f t="shared" si="4"/>
        <v>200</v>
      </c>
      <c r="E13" s="153">
        <f t="shared" si="4"/>
        <v>0</v>
      </c>
      <c r="F13" s="153">
        <f t="shared" si="4"/>
        <v>13</v>
      </c>
      <c r="G13" s="153">
        <f t="shared" si="4"/>
        <v>14</v>
      </c>
      <c r="H13" s="154">
        <f t="shared" si="4"/>
        <v>-13</v>
      </c>
      <c r="I13" s="172"/>
    </row>
    <row r="14" spans="1:9" s="105" customFormat="1" ht="29.25" thickBot="1">
      <c r="A14" s="155" t="s">
        <v>451</v>
      </c>
      <c r="B14" s="148" t="s">
        <v>280</v>
      </c>
      <c r="C14" s="149">
        <f t="shared" si="4"/>
        <v>200</v>
      </c>
      <c r="D14" s="149">
        <f t="shared" si="4"/>
        <v>200</v>
      </c>
      <c r="E14" s="149">
        <f t="shared" si="4"/>
        <v>0</v>
      </c>
      <c r="F14" s="149">
        <f t="shared" si="4"/>
        <v>13</v>
      </c>
      <c r="G14" s="149">
        <f t="shared" si="4"/>
        <v>14</v>
      </c>
      <c r="H14" s="150">
        <f t="shared" si="4"/>
        <v>-13</v>
      </c>
      <c r="I14" s="173"/>
    </row>
    <row r="15" spans="1:9" s="146" customFormat="1" ht="15" customHeight="1">
      <c r="A15" s="204" t="s">
        <v>281</v>
      </c>
      <c r="B15" s="205"/>
      <c r="C15" s="206">
        <f>'Anexa 06'!E25-'Anexa 06'!H25</f>
        <v>200</v>
      </c>
      <c r="D15" s="206">
        <f>'Anexa 06'!E25-'Anexa 06'!I25</f>
        <v>200</v>
      </c>
      <c r="E15" s="206">
        <f>'Anexa 06'!H25-'Anexa 06'!I25</f>
        <v>0</v>
      </c>
      <c r="F15" s="206">
        <f>'Anexa 06'!F25-'Anexa 06'!G25</f>
        <v>13</v>
      </c>
      <c r="G15" s="206">
        <f>'Anexa 06'!F25-'Anexa 06'!J25</f>
        <v>14</v>
      </c>
      <c r="H15" s="207">
        <f>'Anexa 06'!G25-'Anexa 06'!I25</f>
        <v>-13</v>
      </c>
      <c r="I15" s="174"/>
    </row>
    <row r="16" spans="1:9" s="122" customFormat="1" ht="15" customHeight="1">
      <c r="A16" s="198" t="s">
        <v>282</v>
      </c>
      <c r="B16" s="123"/>
      <c r="C16" s="206">
        <f>'Anexa 06'!E26-'Anexa 06'!H26</f>
        <v>58290</v>
      </c>
      <c r="D16" s="206">
        <f>'Anexa 06'!E26-'Anexa 06'!I26</f>
        <v>58290</v>
      </c>
      <c r="E16" s="206">
        <f>'Anexa 06'!H26-'Anexa 06'!I26</f>
        <v>0</v>
      </c>
      <c r="F16" s="206">
        <f>'Anexa 06'!F26-'Anexa 06'!G26</f>
        <v>465</v>
      </c>
      <c r="G16" s="206">
        <f>'Anexa 06'!F26-'Anexa 06'!J26</f>
        <v>471</v>
      </c>
      <c r="H16" s="207">
        <f>'Anexa 06'!G26-'Anexa 06'!I26</f>
        <v>-465</v>
      </c>
      <c r="I16" s="133"/>
    </row>
    <row r="17" spans="1:9" s="122" customFormat="1" ht="14.25">
      <c r="A17" s="198" t="s">
        <v>428</v>
      </c>
      <c r="B17" s="123"/>
      <c r="C17" s="206">
        <f>'Anexa 06'!E27-'Anexa 06'!H27</f>
        <v>15940</v>
      </c>
      <c r="D17" s="206">
        <f>'Anexa 06'!E27-'Anexa 06'!I27</f>
        <v>15940</v>
      </c>
      <c r="E17" s="206">
        <f>'Anexa 06'!H27-'Anexa 06'!I27</f>
        <v>0</v>
      </c>
      <c r="F17" s="206">
        <f>'Anexa 06'!F27-'Anexa 06'!G27</f>
        <v>440</v>
      </c>
      <c r="G17" s="206">
        <f>'Anexa 06'!F27-'Anexa 06'!J27</f>
        <v>442</v>
      </c>
      <c r="H17" s="207">
        <f>'Anexa 06'!G27-'Anexa 06'!I27</f>
        <v>-440</v>
      </c>
      <c r="I17" s="133"/>
    </row>
    <row r="18" spans="1:9" s="122" customFormat="1" ht="14.25">
      <c r="A18" s="198" t="s">
        <v>429</v>
      </c>
      <c r="B18" s="123"/>
      <c r="C18" s="206">
        <f>'Anexa 06'!E28-'Anexa 06'!H28</f>
        <v>1690</v>
      </c>
      <c r="D18" s="206">
        <f>'Anexa 06'!E28-'Anexa 06'!I28</f>
        <v>1690</v>
      </c>
      <c r="E18" s="206">
        <f>'Anexa 06'!H28-'Anexa 06'!I28</f>
        <v>0</v>
      </c>
      <c r="F18" s="206">
        <f>'Anexa 06'!F28-'Anexa 06'!G28</f>
        <v>79</v>
      </c>
      <c r="G18" s="206">
        <f>'Anexa 06'!F28-'Anexa 06'!J28</f>
        <v>79</v>
      </c>
      <c r="H18" s="207">
        <f>'Anexa 06'!G28-'Anexa 06'!I28</f>
        <v>-79</v>
      </c>
      <c r="I18" s="133"/>
    </row>
    <row r="19" spans="1:9" s="122" customFormat="1" ht="15" customHeight="1">
      <c r="A19" s="198" t="s">
        <v>378</v>
      </c>
      <c r="B19" s="123"/>
      <c r="C19" s="206">
        <f>'Anexa 06'!E29-'Anexa 06'!H29</f>
        <v>9410</v>
      </c>
      <c r="D19" s="206">
        <f>'Anexa 06'!E29-'Anexa 06'!I29</f>
        <v>9410</v>
      </c>
      <c r="E19" s="206">
        <f>'Anexa 06'!H29-'Anexa 06'!I29</f>
        <v>0</v>
      </c>
      <c r="F19" s="206">
        <f>'Anexa 06'!F29-'Anexa 06'!G29</f>
        <v>178</v>
      </c>
      <c r="G19" s="206">
        <f>'Anexa 06'!F29-'Anexa 06'!J29</f>
        <v>180</v>
      </c>
      <c r="H19" s="207">
        <f>'Anexa 06'!G29-'Anexa 06'!I29</f>
        <v>-178</v>
      </c>
      <c r="I19" s="133"/>
    </row>
    <row r="20" spans="1:9" s="122" customFormat="1" ht="14.25">
      <c r="A20" s="198" t="s">
        <v>430</v>
      </c>
      <c r="B20" s="123"/>
      <c r="C20" s="206">
        <f>'Anexa 06'!E30-'Anexa 06'!H30</f>
        <v>8520</v>
      </c>
      <c r="D20" s="206">
        <f>'Anexa 06'!E30-'Anexa 06'!I30</f>
        <v>8520</v>
      </c>
      <c r="E20" s="206">
        <f>'Anexa 06'!H30-'Anexa 06'!I30</f>
        <v>0</v>
      </c>
      <c r="F20" s="206">
        <f>'Anexa 06'!F30-'Anexa 06'!G30</f>
        <v>120</v>
      </c>
      <c r="G20" s="206">
        <f>'Anexa 06'!F30-'Anexa 06'!J30</f>
        <v>122</v>
      </c>
      <c r="H20" s="207">
        <f>'Anexa 06'!G30-'Anexa 06'!I30</f>
        <v>-120</v>
      </c>
      <c r="I20" s="133"/>
    </row>
    <row r="21" spans="1:9" s="122" customFormat="1" ht="15" customHeight="1">
      <c r="A21" s="198" t="s">
        <v>283</v>
      </c>
      <c r="B21" s="123"/>
      <c r="C21" s="206">
        <f>'Anexa 06'!E31-'Anexa 06'!H31</f>
        <v>4860</v>
      </c>
      <c r="D21" s="206">
        <f>'Anexa 06'!E31-'Anexa 06'!I31</f>
        <v>4860</v>
      </c>
      <c r="E21" s="206">
        <f>'Anexa 06'!H31-'Anexa 06'!I31</f>
        <v>0</v>
      </c>
      <c r="F21" s="206">
        <f>'Anexa 06'!F31-'Anexa 06'!G31</f>
        <v>15</v>
      </c>
      <c r="G21" s="206">
        <f>'Anexa 06'!F31-'Anexa 06'!J31</f>
        <v>16</v>
      </c>
      <c r="H21" s="207">
        <f>'Anexa 06'!G31-'Anexa 06'!I31</f>
        <v>-15</v>
      </c>
      <c r="I21" s="133"/>
    </row>
    <row r="22" spans="1:9" s="122" customFormat="1" ht="15" customHeight="1">
      <c r="A22" s="198" t="s">
        <v>379</v>
      </c>
      <c r="B22" s="123"/>
      <c r="C22" s="206">
        <f>'Anexa 06'!E32-'Anexa 06'!H32</f>
        <v>770030</v>
      </c>
      <c r="D22" s="206">
        <f>'Anexa 06'!E32-'Anexa 06'!I32</f>
        <v>770030</v>
      </c>
      <c r="E22" s="206">
        <f>'Anexa 06'!H32-'Anexa 06'!I32</f>
        <v>0</v>
      </c>
      <c r="F22" s="206">
        <f>'Anexa 06'!F32-'Anexa 06'!G32</f>
        <v>1279</v>
      </c>
      <c r="G22" s="206">
        <f>'Anexa 06'!F32-'Anexa 06'!J32</f>
        <v>2460</v>
      </c>
      <c r="H22" s="207">
        <f>'Anexa 06'!G32-'Anexa 06'!I32</f>
        <v>-1279</v>
      </c>
      <c r="I22" s="133"/>
    </row>
    <row r="23" spans="1:9" s="122" customFormat="1" ht="15" customHeight="1">
      <c r="A23" s="198" t="s">
        <v>284</v>
      </c>
      <c r="B23" s="123"/>
      <c r="C23" s="206">
        <f>'Anexa 06'!E33-'Anexa 06'!H33</f>
        <v>10</v>
      </c>
      <c r="D23" s="206">
        <f>'Anexa 06'!E33-'Anexa 06'!I33</f>
        <v>10</v>
      </c>
      <c r="E23" s="206">
        <f>'Anexa 06'!H33-'Anexa 06'!I33</f>
        <v>0</v>
      </c>
      <c r="F23" s="206">
        <f>'Anexa 06'!F33-'Anexa 06'!G33</f>
        <v>6</v>
      </c>
      <c r="G23" s="206">
        <f>'Anexa 06'!F33-'Anexa 06'!J33</f>
        <v>6</v>
      </c>
      <c r="H23" s="207">
        <f>'Anexa 06'!G33-'Anexa 06'!I33</f>
        <v>-6</v>
      </c>
      <c r="I23" s="133"/>
    </row>
    <row r="24" spans="1:9" s="122" customFormat="1" ht="15" customHeight="1">
      <c r="A24" s="198" t="s">
        <v>285</v>
      </c>
      <c r="B24" s="123"/>
      <c r="C24" s="206">
        <f>'Anexa 06'!E34-'Anexa 06'!H34</f>
        <v>2500</v>
      </c>
      <c r="D24" s="206">
        <f>'Anexa 06'!E34-'Anexa 06'!I34</f>
        <v>2500</v>
      </c>
      <c r="E24" s="206">
        <f>'Anexa 06'!H34-'Anexa 06'!I34</f>
        <v>0</v>
      </c>
      <c r="F24" s="206">
        <f>'Anexa 06'!F34-'Anexa 06'!G34</f>
        <v>35</v>
      </c>
      <c r="G24" s="206">
        <f>'Anexa 06'!F34-'Anexa 06'!J34</f>
        <v>37</v>
      </c>
      <c r="H24" s="207">
        <f>'Anexa 06'!G34-'Anexa 06'!I34</f>
        <v>-35</v>
      </c>
      <c r="I24" s="133"/>
    </row>
    <row r="25" spans="1:9" s="122" customFormat="1" ht="15" customHeight="1">
      <c r="A25" s="198" t="s">
        <v>286</v>
      </c>
      <c r="B25" s="123"/>
      <c r="C25" s="206">
        <f>'Anexa 06'!E35-'Anexa 06'!H35</f>
        <v>8410</v>
      </c>
      <c r="D25" s="206">
        <f>'Anexa 06'!E35-'Anexa 06'!I35</f>
        <v>8410</v>
      </c>
      <c r="E25" s="206">
        <f>'Anexa 06'!H35-'Anexa 06'!I35</f>
        <v>0</v>
      </c>
      <c r="F25" s="206">
        <f>'Anexa 06'!F35-'Anexa 06'!G35</f>
        <v>30</v>
      </c>
      <c r="G25" s="206">
        <f>'Anexa 06'!F35-'Anexa 06'!J35</f>
        <v>35</v>
      </c>
      <c r="H25" s="207">
        <f>'Anexa 06'!G35-'Anexa 06'!I35</f>
        <v>-30</v>
      </c>
      <c r="I25" s="133"/>
    </row>
    <row r="26" spans="1:9" s="122" customFormat="1" ht="15" customHeight="1">
      <c r="A26" s="198" t="s">
        <v>287</v>
      </c>
      <c r="B26" s="123"/>
      <c r="C26" s="206">
        <f>'Anexa 06'!E36-'Anexa 06'!H36</f>
        <v>298400</v>
      </c>
      <c r="D26" s="206">
        <f>'Anexa 06'!E36-'Anexa 06'!I36</f>
        <v>298400</v>
      </c>
      <c r="E26" s="206">
        <f>'Anexa 06'!H36-'Anexa 06'!I36</f>
        <v>0</v>
      </c>
      <c r="F26" s="206">
        <f>'Anexa 06'!F36-'Anexa 06'!G36</f>
        <v>240</v>
      </c>
      <c r="G26" s="206">
        <f>'Anexa 06'!F36-'Anexa 06'!J36</f>
        <v>245</v>
      </c>
      <c r="H26" s="207">
        <f>'Anexa 06'!G36-'Anexa 06'!I36</f>
        <v>-240</v>
      </c>
      <c r="I26" s="133"/>
    </row>
    <row r="27" spans="1:9" s="122" customFormat="1" ht="15" customHeight="1">
      <c r="A27" s="198" t="s">
        <v>431</v>
      </c>
      <c r="B27" s="123"/>
      <c r="C27" s="206">
        <f>'Anexa 06'!E37-'Anexa 06'!H37</f>
        <v>20830</v>
      </c>
      <c r="D27" s="206">
        <f>'Anexa 06'!E37-'Anexa 06'!I37</f>
        <v>20830</v>
      </c>
      <c r="E27" s="206">
        <f>'Anexa 06'!H37-'Anexa 06'!I37</f>
        <v>0</v>
      </c>
      <c r="F27" s="206">
        <f>'Anexa 06'!F37-'Anexa 06'!G37</f>
        <v>370</v>
      </c>
      <c r="G27" s="206">
        <f>'Anexa 06'!F37-'Anexa 06'!J37</f>
        <v>375</v>
      </c>
      <c r="H27" s="207">
        <f>'Anexa 06'!G37-'Anexa 06'!I37</f>
        <v>-370</v>
      </c>
      <c r="I27" s="133"/>
    </row>
    <row r="28" spans="1:9" s="122" customFormat="1" ht="15" customHeight="1">
      <c r="A28" s="198" t="s">
        <v>380</v>
      </c>
      <c r="B28" s="123"/>
      <c r="C28" s="206">
        <f>'Anexa 06'!E38-'Anexa 06'!H38</f>
        <v>0</v>
      </c>
      <c r="D28" s="206">
        <f>'Anexa 06'!E38-'Anexa 06'!I38</f>
        <v>0</v>
      </c>
      <c r="E28" s="206">
        <f>'Anexa 06'!H38-'Anexa 06'!I38</f>
        <v>0</v>
      </c>
      <c r="F28" s="206">
        <f>'Anexa 06'!F38-'Anexa 06'!G38</f>
        <v>0</v>
      </c>
      <c r="G28" s="206">
        <f>'Anexa 06'!F38-'Anexa 06'!J38</f>
        <v>0</v>
      </c>
      <c r="H28" s="207">
        <f>'Anexa 06'!G38-'Anexa 06'!I38</f>
        <v>0</v>
      </c>
      <c r="I28" s="133"/>
    </row>
    <row r="29" spans="1:9" s="122" customFormat="1" ht="15" customHeight="1">
      <c r="A29" s="198" t="s">
        <v>377</v>
      </c>
      <c r="B29" s="123"/>
      <c r="C29" s="206">
        <f>'Anexa 06'!E39-'Anexa 06'!H39</f>
        <v>0</v>
      </c>
      <c r="D29" s="206">
        <f>'Anexa 06'!E39-'Anexa 06'!I39</f>
        <v>0</v>
      </c>
      <c r="E29" s="206">
        <f>'Anexa 06'!H39-'Anexa 06'!I39</f>
        <v>0</v>
      </c>
      <c r="F29" s="206">
        <f>'Anexa 06'!F39-'Anexa 06'!G39</f>
        <v>0</v>
      </c>
      <c r="G29" s="206">
        <f>'Anexa 06'!F39-'Anexa 06'!J39</f>
        <v>0</v>
      </c>
      <c r="H29" s="207">
        <f>'Anexa 06'!G39-'Anexa 06'!I39</f>
        <v>0</v>
      </c>
      <c r="I29" s="133"/>
    </row>
    <row r="30" spans="1:9" s="122" customFormat="1" ht="15" customHeight="1">
      <c r="A30" s="198" t="s">
        <v>376</v>
      </c>
      <c r="B30" s="123"/>
      <c r="C30" s="206">
        <f>'Anexa 06'!E40-'Anexa 06'!H40</f>
        <v>0</v>
      </c>
      <c r="D30" s="206">
        <f>'Anexa 06'!E40-'Anexa 06'!I40</f>
        <v>0</v>
      </c>
      <c r="E30" s="206">
        <f>'Anexa 06'!H40-'Anexa 06'!I40</f>
        <v>0</v>
      </c>
      <c r="F30" s="206">
        <f>'Anexa 06'!F40-'Anexa 06'!G40</f>
        <v>0</v>
      </c>
      <c r="G30" s="206">
        <f>'Anexa 06'!F40-'Anexa 06'!J40</f>
        <v>0</v>
      </c>
      <c r="H30" s="207">
        <f>'Anexa 06'!G40-'Anexa 06'!I40</f>
        <v>0</v>
      </c>
      <c r="I30" s="133"/>
    </row>
    <row r="31" spans="1:9" s="122" customFormat="1" ht="15" customHeight="1">
      <c r="A31" s="198" t="s">
        <v>375</v>
      </c>
      <c r="B31" s="123"/>
      <c r="C31" s="206">
        <f>'Anexa 06'!E41-'Anexa 06'!H41</f>
        <v>1300</v>
      </c>
      <c r="D31" s="206">
        <f>'Anexa 06'!E41-'Anexa 06'!I41</f>
        <v>1300</v>
      </c>
      <c r="E31" s="206">
        <f>'Anexa 06'!H41-'Anexa 06'!I41</f>
        <v>0</v>
      </c>
      <c r="F31" s="206">
        <f>'Anexa 06'!F41-'Anexa 06'!G41</f>
        <v>65</v>
      </c>
      <c r="G31" s="206">
        <f>'Anexa 06'!F41-'Anexa 06'!J41</f>
        <v>68</v>
      </c>
      <c r="H31" s="207">
        <f>'Anexa 06'!G41-'Anexa 06'!I41</f>
        <v>-65</v>
      </c>
      <c r="I31" s="133"/>
    </row>
    <row r="32" spans="1:9" s="122" customFormat="1" ht="15" customHeight="1">
      <c r="A32" s="198" t="s">
        <v>374</v>
      </c>
      <c r="B32" s="123"/>
      <c r="C32" s="206">
        <f>'Anexa 06'!E42-'Anexa 06'!H42</f>
        <v>860</v>
      </c>
      <c r="D32" s="206">
        <f>'Anexa 06'!E42-'Anexa 06'!I42</f>
        <v>860</v>
      </c>
      <c r="E32" s="206">
        <f>'Anexa 06'!H42-'Anexa 06'!I42</f>
        <v>0</v>
      </c>
      <c r="F32" s="206">
        <f>'Anexa 06'!F42-'Anexa 06'!G42</f>
        <v>5</v>
      </c>
      <c r="G32" s="206">
        <f>'Anexa 06'!F42-'Anexa 06'!J42</f>
        <v>8</v>
      </c>
      <c r="H32" s="207">
        <f>'Anexa 06'!G42-'Anexa 06'!I42</f>
        <v>-5</v>
      </c>
      <c r="I32" s="133"/>
    </row>
    <row r="33" spans="1:9" s="122" customFormat="1" ht="15" customHeight="1">
      <c r="A33" s="198" t="s">
        <v>373</v>
      </c>
      <c r="B33" s="123"/>
      <c r="C33" s="206">
        <f>'Anexa 06'!E43-'Anexa 06'!H43</f>
        <v>130</v>
      </c>
      <c r="D33" s="206">
        <f>'Anexa 06'!E43-'Anexa 06'!I43</f>
        <v>130</v>
      </c>
      <c r="E33" s="206">
        <f>'Anexa 06'!H43-'Anexa 06'!I43</f>
        <v>0</v>
      </c>
      <c r="F33" s="206">
        <f>'Anexa 06'!F43-'Anexa 06'!G43</f>
        <v>40</v>
      </c>
      <c r="G33" s="206">
        <f>'Anexa 06'!F43-'Anexa 06'!J43</f>
        <v>44</v>
      </c>
      <c r="H33" s="207">
        <f>'Anexa 06'!G43-'Anexa 06'!I43</f>
        <v>-40</v>
      </c>
      <c r="I33" s="133"/>
    </row>
    <row r="34" spans="1:9" s="122" customFormat="1" ht="15" customHeight="1">
      <c r="A34" s="198" t="s">
        <v>288</v>
      </c>
      <c r="B34" s="125"/>
      <c r="C34" s="206">
        <f>'Anexa 06'!E44-'Anexa 06'!H44</f>
        <v>44730</v>
      </c>
      <c r="D34" s="206">
        <f>'Anexa 06'!E44-'Anexa 06'!I44</f>
        <v>44730</v>
      </c>
      <c r="E34" s="206">
        <f>'Anexa 06'!H44-'Anexa 06'!I44</f>
        <v>0</v>
      </c>
      <c r="F34" s="206">
        <f>'Anexa 06'!F44-'Anexa 06'!G44</f>
        <v>370</v>
      </c>
      <c r="G34" s="206">
        <f>'Anexa 06'!F44-'Anexa 06'!J44</f>
        <v>376</v>
      </c>
      <c r="H34" s="207">
        <f>'Anexa 06'!G44-'Anexa 06'!I44</f>
        <v>-370</v>
      </c>
      <c r="I34" s="133"/>
    </row>
    <row r="35" spans="1:9" s="126" customFormat="1" ht="15" customHeight="1">
      <c r="A35" s="198" t="s">
        <v>432</v>
      </c>
      <c r="B35" s="123"/>
      <c r="C35" s="206">
        <f>'Anexa 06'!E45-'Anexa 06'!H45</f>
        <v>0</v>
      </c>
      <c r="D35" s="206">
        <f>'Anexa 06'!E45-'Anexa 06'!I45</f>
        <v>0</v>
      </c>
      <c r="E35" s="206">
        <f>'Anexa 06'!H45-'Anexa 06'!I45</f>
        <v>0</v>
      </c>
      <c r="F35" s="206">
        <f>'Anexa 06'!F45-'Anexa 06'!G45</f>
        <v>0</v>
      </c>
      <c r="G35" s="206">
        <f>'Anexa 06'!F45-'Anexa 06'!J45</f>
        <v>0</v>
      </c>
      <c r="H35" s="207">
        <f>'Anexa 06'!G45-'Anexa 06'!I45</f>
        <v>0</v>
      </c>
      <c r="I35" s="132"/>
    </row>
    <row r="36" spans="1:9" s="126" customFormat="1" ht="15" customHeight="1" thickBot="1">
      <c r="A36" s="182" t="s">
        <v>501</v>
      </c>
      <c r="B36" s="123"/>
      <c r="C36" s="206">
        <f>'Anexa 06'!E46-'Anexa 06'!H46</f>
        <v>154311000</v>
      </c>
      <c r="D36" s="206">
        <f>'Anexa 06'!E46-'Anexa 06'!I46</f>
        <v>154311000</v>
      </c>
      <c r="E36" s="206">
        <f>'Anexa 06'!H46-'Anexa 06'!I46</f>
        <v>0</v>
      </c>
      <c r="F36" s="206">
        <f>'Anexa 06'!F46-'Anexa 06'!G46</f>
        <v>780000</v>
      </c>
      <c r="G36" s="206">
        <f>'Anexa 06'!F46-'Anexa 06'!J46</f>
        <v>828102</v>
      </c>
      <c r="H36" s="207">
        <f>'Anexa 06'!G46-'Anexa 06'!I46</f>
        <v>-780000</v>
      </c>
      <c r="I36" s="132"/>
    </row>
    <row r="37" spans="1:9" s="105" customFormat="1" ht="15" thickBot="1">
      <c r="A37" s="147" t="s">
        <v>289</v>
      </c>
      <c r="B37" s="148">
        <v>57</v>
      </c>
      <c r="C37" s="149">
        <f aca="true" t="shared" si="5" ref="C37:H37">C38</f>
        <v>154311000</v>
      </c>
      <c r="D37" s="149">
        <f t="shared" si="5"/>
        <v>154311000</v>
      </c>
      <c r="E37" s="149">
        <f t="shared" si="5"/>
        <v>0</v>
      </c>
      <c r="F37" s="149">
        <f t="shared" si="5"/>
        <v>780000</v>
      </c>
      <c r="G37" s="149">
        <f t="shared" si="5"/>
        <v>828102</v>
      </c>
      <c r="H37" s="150">
        <f t="shared" si="5"/>
        <v>-780000</v>
      </c>
      <c r="I37" s="173"/>
    </row>
    <row r="38" spans="1:9" s="105" customFormat="1" ht="29.25" thickBot="1">
      <c r="A38" s="155" t="s">
        <v>290</v>
      </c>
      <c r="B38" s="148" t="s">
        <v>291</v>
      </c>
      <c r="C38" s="149">
        <f aca="true" t="shared" si="6" ref="C38:H38">C39</f>
        <v>154311000</v>
      </c>
      <c r="D38" s="149">
        <f t="shared" si="6"/>
        <v>154311000</v>
      </c>
      <c r="E38" s="149">
        <f t="shared" si="6"/>
        <v>0</v>
      </c>
      <c r="F38" s="149">
        <f t="shared" si="6"/>
        <v>780000</v>
      </c>
      <c r="G38" s="149">
        <f t="shared" si="6"/>
        <v>828102</v>
      </c>
      <c r="H38" s="150">
        <f t="shared" si="6"/>
        <v>-780000</v>
      </c>
      <c r="I38" s="173"/>
    </row>
    <row r="39" spans="1:9" s="105" customFormat="1" ht="15" thickBot="1">
      <c r="A39" s="155" t="s">
        <v>452</v>
      </c>
      <c r="B39" s="148"/>
      <c r="C39" s="149">
        <f aca="true" t="shared" si="7" ref="C39:H39">C40+C41+C42+C43+C44+C45+C46+C47+C48+C49+C50+C51+C52+C53+C54+C55+C56+C57+C59+C61+C62+C63+C65+C64+C66+C67+C68+C69</f>
        <v>154311000</v>
      </c>
      <c r="D39" s="149">
        <f t="shared" si="7"/>
        <v>154311000</v>
      </c>
      <c r="E39" s="149">
        <f t="shared" si="7"/>
        <v>0</v>
      </c>
      <c r="F39" s="149">
        <f t="shared" si="7"/>
        <v>780000</v>
      </c>
      <c r="G39" s="149">
        <f t="shared" si="7"/>
        <v>828102</v>
      </c>
      <c r="H39" s="150">
        <f t="shared" si="7"/>
        <v>-780000</v>
      </c>
      <c r="I39" s="173"/>
    </row>
    <row r="40" spans="1:9" s="122" customFormat="1" ht="14.25">
      <c r="A40" s="209" t="s">
        <v>292</v>
      </c>
      <c r="B40" s="210"/>
      <c r="C40" s="206">
        <f>'Anexa 06'!E49-'Anexa 06'!H49</f>
        <v>23098</v>
      </c>
      <c r="D40" s="206">
        <f>'Anexa 06'!E49-'Anexa 06'!I49</f>
        <v>23098</v>
      </c>
      <c r="E40" s="206">
        <f>'Anexa 06'!H49-'Anexa 06'!I49</f>
        <v>0</v>
      </c>
      <c r="F40" s="206">
        <f>'Anexa 06'!F49-'Anexa 06'!G49</f>
        <v>1400</v>
      </c>
      <c r="G40" s="206">
        <f>'Anexa 06'!F49-'Anexa 06'!J49</f>
        <v>1410</v>
      </c>
      <c r="H40" s="207">
        <f>'Anexa 06'!G49-'Anexa 06'!I49</f>
        <v>-1400</v>
      </c>
      <c r="I40" s="133"/>
    </row>
    <row r="41" spans="1:9" s="122" customFormat="1" ht="14.25">
      <c r="A41" s="127" t="s">
        <v>293</v>
      </c>
      <c r="B41" s="123"/>
      <c r="C41" s="206">
        <f>'Anexa 06'!E50-'Anexa 06'!H50</f>
        <v>17700</v>
      </c>
      <c r="D41" s="206">
        <f>'Anexa 06'!E50-'Anexa 06'!I50</f>
        <v>17700</v>
      </c>
      <c r="E41" s="206">
        <f>'Anexa 06'!H50-'Anexa 06'!I50</f>
        <v>0</v>
      </c>
      <c r="F41" s="206">
        <f>'Anexa 06'!F50-'Anexa 06'!G50</f>
        <v>235</v>
      </c>
      <c r="G41" s="206">
        <f>'Anexa 06'!F50-'Anexa 06'!J50</f>
        <v>1240</v>
      </c>
      <c r="H41" s="207">
        <f>'Anexa 06'!G50-'Anexa 06'!I50</f>
        <v>-235</v>
      </c>
      <c r="I41" s="133"/>
    </row>
    <row r="42" spans="1:9" s="129" customFormat="1" ht="28.5">
      <c r="A42" s="127" t="s">
        <v>433</v>
      </c>
      <c r="B42" s="128"/>
      <c r="C42" s="206">
        <f>'Anexa 06'!E51-'Anexa 06'!H51</f>
        <v>6621760</v>
      </c>
      <c r="D42" s="206">
        <f>'Anexa 06'!E51-'Anexa 06'!I51</f>
        <v>6621760</v>
      </c>
      <c r="E42" s="206">
        <f>'Anexa 06'!H51-'Anexa 06'!I51</f>
        <v>0</v>
      </c>
      <c r="F42" s="206">
        <f>'Anexa 06'!F51-'Anexa 06'!G51</f>
        <v>13000</v>
      </c>
      <c r="G42" s="206">
        <f>'Anexa 06'!F51-'Anexa 06'!J51</f>
        <v>13047</v>
      </c>
      <c r="H42" s="207">
        <f>'Anexa 06'!G51-'Anexa 06'!I51</f>
        <v>-13000</v>
      </c>
      <c r="I42" s="175"/>
    </row>
    <row r="43" spans="1:9" s="122" customFormat="1" ht="28.5">
      <c r="A43" s="127" t="s">
        <v>434</v>
      </c>
      <c r="B43" s="123"/>
      <c r="C43" s="206">
        <f>'Anexa 06'!E52-'Anexa 06'!H52</f>
        <v>4300000</v>
      </c>
      <c r="D43" s="206">
        <f>'Anexa 06'!E52-'Anexa 06'!I52</f>
        <v>4300000</v>
      </c>
      <c r="E43" s="206">
        <f>'Anexa 06'!H52-'Anexa 06'!I52</f>
        <v>0</v>
      </c>
      <c r="F43" s="206">
        <f>'Anexa 06'!F52-'Anexa 06'!G52</f>
        <v>5000</v>
      </c>
      <c r="G43" s="206">
        <f>'Anexa 06'!F52-'Anexa 06'!J52</f>
        <v>5691</v>
      </c>
      <c r="H43" s="207">
        <f>'Anexa 06'!G52-'Anexa 06'!I52</f>
        <v>-5000</v>
      </c>
      <c r="I43" s="133"/>
    </row>
    <row r="44" spans="1:9" s="122" customFormat="1" ht="14.25">
      <c r="A44" s="127" t="s">
        <v>381</v>
      </c>
      <c r="B44" s="123"/>
      <c r="C44" s="206">
        <f>'Anexa 06'!E53-'Anexa 06'!H53</f>
        <v>385843</v>
      </c>
      <c r="D44" s="206">
        <f>'Anexa 06'!E53-'Anexa 06'!I53</f>
        <v>385843</v>
      </c>
      <c r="E44" s="206">
        <f>'Anexa 06'!H53-'Anexa 06'!I53</f>
        <v>0</v>
      </c>
      <c r="F44" s="206">
        <f>'Anexa 06'!F53-'Anexa 06'!G53</f>
        <v>1000</v>
      </c>
      <c r="G44" s="206">
        <f>'Anexa 06'!F53-'Anexa 06'!J53</f>
        <v>1908</v>
      </c>
      <c r="H44" s="207">
        <f>'Anexa 06'!G53-'Anexa 06'!I53</f>
        <v>-1000</v>
      </c>
      <c r="I44" s="133"/>
    </row>
    <row r="45" spans="1:9" s="122" customFormat="1" ht="28.5">
      <c r="A45" s="127" t="s">
        <v>435</v>
      </c>
      <c r="B45" s="123"/>
      <c r="C45" s="206">
        <f>'Anexa 06'!E54-'Anexa 06'!H54</f>
        <v>1979120</v>
      </c>
      <c r="D45" s="206">
        <f>'Anexa 06'!E54-'Anexa 06'!I54</f>
        <v>1979120</v>
      </c>
      <c r="E45" s="206">
        <f>'Anexa 06'!H54-'Anexa 06'!I54</f>
        <v>0</v>
      </c>
      <c r="F45" s="206">
        <f>'Anexa 06'!F54-'Anexa 06'!G54</f>
        <v>20000</v>
      </c>
      <c r="G45" s="206">
        <f>'Anexa 06'!F54-'Anexa 06'!J54</f>
        <v>25918</v>
      </c>
      <c r="H45" s="207">
        <f>'Anexa 06'!G54-'Anexa 06'!I54</f>
        <v>-20000</v>
      </c>
      <c r="I45" s="133"/>
    </row>
    <row r="46" spans="1:9" s="122" customFormat="1" ht="28.5">
      <c r="A46" s="127" t="s">
        <v>382</v>
      </c>
      <c r="B46" s="123"/>
      <c r="C46" s="206">
        <f>'Anexa 06'!E55-'Anexa 06'!H55</f>
        <v>1010620</v>
      </c>
      <c r="D46" s="206">
        <f>'Anexa 06'!E55-'Anexa 06'!I55</f>
        <v>1010620</v>
      </c>
      <c r="E46" s="206">
        <f>'Anexa 06'!H55-'Anexa 06'!I55</f>
        <v>0</v>
      </c>
      <c r="F46" s="206">
        <f>'Anexa 06'!F55-'Anexa 06'!G55</f>
        <v>15000</v>
      </c>
      <c r="G46" s="206">
        <f>'Anexa 06'!F55-'Anexa 06'!J55</f>
        <v>15922</v>
      </c>
      <c r="H46" s="207">
        <f>'Anexa 06'!G55-'Anexa 06'!I55</f>
        <v>-15000</v>
      </c>
      <c r="I46" s="133"/>
    </row>
    <row r="47" spans="1:9" s="122" customFormat="1" ht="28.5">
      <c r="A47" s="127" t="s">
        <v>383</v>
      </c>
      <c r="B47" s="123"/>
      <c r="C47" s="206">
        <f>'Anexa 06'!E56-'Anexa 06'!H56</f>
        <v>3991860</v>
      </c>
      <c r="D47" s="206">
        <f>'Anexa 06'!E56-'Anexa 06'!I56</f>
        <v>3991860</v>
      </c>
      <c r="E47" s="206">
        <f>'Anexa 06'!H56-'Anexa 06'!I56</f>
        <v>0</v>
      </c>
      <c r="F47" s="206">
        <f>'Anexa 06'!F56-'Anexa 06'!G56</f>
        <v>2000</v>
      </c>
      <c r="G47" s="206">
        <f>'Anexa 06'!F56-'Anexa 06'!J56</f>
        <v>2675</v>
      </c>
      <c r="H47" s="207">
        <f>'Anexa 06'!G56-'Anexa 06'!I56</f>
        <v>-2000</v>
      </c>
      <c r="I47" s="133"/>
    </row>
    <row r="48" spans="1:9" s="122" customFormat="1" ht="14.25">
      <c r="A48" s="127" t="s">
        <v>294</v>
      </c>
      <c r="B48" s="123"/>
      <c r="C48" s="206">
        <f>'Anexa 06'!E57-'Anexa 06'!H57</f>
        <v>93811671</v>
      </c>
      <c r="D48" s="206">
        <f>'Anexa 06'!E57-'Anexa 06'!I57</f>
        <v>93811671</v>
      </c>
      <c r="E48" s="206">
        <f>'Anexa 06'!H57-'Anexa 06'!I57</f>
        <v>0</v>
      </c>
      <c r="F48" s="206">
        <f>'Anexa 06'!F57-'Anexa 06'!G57</f>
        <v>423165</v>
      </c>
      <c r="G48" s="206">
        <f>'Anexa 06'!F57-'Anexa 06'!J57</f>
        <v>453080</v>
      </c>
      <c r="H48" s="207">
        <f>'Anexa 06'!G57-'Anexa 06'!I57</f>
        <v>-423165</v>
      </c>
      <c r="I48" s="133"/>
    </row>
    <row r="49" spans="1:9" s="122" customFormat="1" ht="14.25">
      <c r="A49" s="127" t="s">
        <v>384</v>
      </c>
      <c r="B49" s="123"/>
      <c r="C49" s="206">
        <f>'Anexa 06'!E58-'Anexa 06'!H58</f>
        <v>3000</v>
      </c>
      <c r="D49" s="206">
        <f>'Anexa 06'!E58-'Anexa 06'!I58</f>
        <v>3000</v>
      </c>
      <c r="E49" s="206">
        <f>'Anexa 06'!H58-'Anexa 06'!I58</f>
        <v>0</v>
      </c>
      <c r="F49" s="206">
        <f>'Anexa 06'!F58-'Anexa 06'!G58</f>
        <v>2000</v>
      </c>
      <c r="G49" s="206">
        <f>'Anexa 06'!F58-'Anexa 06'!J58</f>
        <v>2608</v>
      </c>
      <c r="H49" s="207">
        <f>'Anexa 06'!G58-'Anexa 06'!I58</f>
        <v>-2000</v>
      </c>
      <c r="I49" s="133"/>
    </row>
    <row r="50" spans="1:9" s="122" customFormat="1" ht="14.25">
      <c r="A50" s="127" t="s">
        <v>385</v>
      </c>
      <c r="B50" s="123"/>
      <c r="C50" s="206">
        <f>'Anexa 06'!E59-'Anexa 06'!H59</f>
        <v>600590</v>
      </c>
      <c r="D50" s="206">
        <f>'Anexa 06'!E59-'Anexa 06'!I59</f>
        <v>600590</v>
      </c>
      <c r="E50" s="206">
        <f>'Anexa 06'!H59-'Anexa 06'!I59</f>
        <v>0</v>
      </c>
      <c r="F50" s="206">
        <f>'Anexa 06'!F59-'Anexa 06'!G59</f>
        <v>5000</v>
      </c>
      <c r="G50" s="206">
        <f>'Anexa 06'!F59-'Anexa 06'!J59</f>
        <v>5340</v>
      </c>
      <c r="H50" s="207">
        <f>'Anexa 06'!G59-'Anexa 06'!I59</f>
        <v>-5000</v>
      </c>
      <c r="I50" s="133"/>
    </row>
    <row r="51" spans="1:9" s="122" customFormat="1" ht="14.25">
      <c r="A51" s="127" t="s">
        <v>436</v>
      </c>
      <c r="B51" s="123"/>
      <c r="C51" s="206">
        <f>'Anexa 06'!E60-'Anexa 06'!H60</f>
        <v>998600</v>
      </c>
      <c r="D51" s="206">
        <f>'Anexa 06'!E60-'Anexa 06'!I60</f>
        <v>998600</v>
      </c>
      <c r="E51" s="206">
        <f>'Anexa 06'!H60-'Anexa 06'!I60</f>
        <v>0</v>
      </c>
      <c r="F51" s="206">
        <f>'Anexa 06'!F60-'Anexa 06'!G60</f>
        <v>20000</v>
      </c>
      <c r="G51" s="206">
        <f>'Anexa 06'!F60-'Anexa 06'!J60</f>
        <v>20632</v>
      </c>
      <c r="H51" s="207">
        <f>'Anexa 06'!G60-'Anexa 06'!I60</f>
        <v>-20000</v>
      </c>
      <c r="I51" s="133"/>
    </row>
    <row r="52" spans="1:9" s="122" customFormat="1" ht="28.5">
      <c r="A52" s="127" t="s">
        <v>437</v>
      </c>
      <c r="B52" s="123"/>
      <c r="C52" s="206">
        <f>'Anexa 06'!E61-'Anexa 06'!H61</f>
        <v>36718200</v>
      </c>
      <c r="D52" s="206">
        <f>'Anexa 06'!E61-'Anexa 06'!I61</f>
        <v>36718200</v>
      </c>
      <c r="E52" s="206">
        <f>'Anexa 06'!H61-'Anexa 06'!I61</f>
        <v>0</v>
      </c>
      <c r="F52" s="206">
        <f>'Anexa 06'!F61-'Anexa 06'!G61</f>
        <v>215000</v>
      </c>
      <c r="G52" s="206">
        <f>'Anexa 06'!F61-'Anexa 06'!J61</f>
        <v>216259</v>
      </c>
      <c r="H52" s="207">
        <f>'Anexa 06'!G61-'Anexa 06'!I61</f>
        <v>-215000</v>
      </c>
      <c r="I52" s="133"/>
    </row>
    <row r="53" spans="1:9" s="122" customFormat="1" ht="14.25">
      <c r="A53" s="127" t="s">
        <v>386</v>
      </c>
      <c r="B53" s="123"/>
      <c r="C53" s="206">
        <f>'Anexa 06'!E62-'Anexa 06'!H62</f>
        <v>3134870</v>
      </c>
      <c r="D53" s="206">
        <f>'Anexa 06'!E62-'Anexa 06'!I62</f>
        <v>3134870</v>
      </c>
      <c r="E53" s="206">
        <f>'Anexa 06'!H62-'Anexa 06'!I62</f>
        <v>0</v>
      </c>
      <c r="F53" s="206">
        <f>'Anexa 06'!F62-'Anexa 06'!G62</f>
        <v>45000</v>
      </c>
      <c r="G53" s="206">
        <f>'Anexa 06'!F62-'Anexa 06'!J62</f>
        <v>45936</v>
      </c>
      <c r="H53" s="207">
        <f>'Anexa 06'!G62-'Anexa 06'!I62</f>
        <v>-45000</v>
      </c>
      <c r="I53" s="133"/>
    </row>
    <row r="54" spans="1:9" s="122" customFormat="1" ht="14.25">
      <c r="A54" s="127" t="s">
        <v>295</v>
      </c>
      <c r="B54" s="123"/>
      <c r="C54" s="206">
        <f>'Anexa 06'!E63-'Anexa 06'!H63</f>
        <v>31960</v>
      </c>
      <c r="D54" s="206">
        <f>'Anexa 06'!E63-'Anexa 06'!I63</f>
        <v>31960</v>
      </c>
      <c r="E54" s="206">
        <f>'Anexa 06'!H63-'Anexa 06'!I63</f>
        <v>0</v>
      </c>
      <c r="F54" s="206">
        <f>'Anexa 06'!F63-'Anexa 06'!G63</f>
        <v>0</v>
      </c>
      <c r="G54" s="206">
        <f>'Anexa 06'!F63-'Anexa 06'!J63</f>
        <v>265</v>
      </c>
      <c r="H54" s="207">
        <f>'Anexa 06'!G63-'Anexa 06'!I63</f>
        <v>0</v>
      </c>
      <c r="I54" s="133"/>
    </row>
    <row r="55" spans="1:9" s="122" customFormat="1" ht="14.25">
      <c r="A55" s="127" t="s">
        <v>296</v>
      </c>
      <c r="B55" s="123"/>
      <c r="C55" s="206">
        <f>'Anexa 06'!E64-'Anexa 06'!H64</f>
        <v>4394</v>
      </c>
      <c r="D55" s="206">
        <f>'Anexa 06'!E64-'Anexa 06'!I64</f>
        <v>4394</v>
      </c>
      <c r="E55" s="206">
        <f>'Anexa 06'!H64-'Anexa 06'!I64</f>
        <v>0</v>
      </c>
      <c r="F55" s="206">
        <f>'Anexa 06'!F64-'Anexa 06'!G64</f>
        <v>100</v>
      </c>
      <c r="G55" s="206">
        <f>'Anexa 06'!F64-'Anexa 06'!J64</f>
        <v>103</v>
      </c>
      <c r="H55" s="207">
        <f>'Anexa 06'!G64-'Anexa 06'!I64</f>
        <v>-100</v>
      </c>
      <c r="I55" s="133"/>
    </row>
    <row r="56" spans="1:9" s="122" customFormat="1" ht="14.25">
      <c r="A56" s="127" t="s">
        <v>297</v>
      </c>
      <c r="B56" s="123"/>
      <c r="C56" s="206">
        <f>'Anexa 06'!E65-'Anexa 06'!H65</f>
        <v>25364</v>
      </c>
      <c r="D56" s="206">
        <f>'Anexa 06'!E65-'Anexa 06'!I65</f>
        <v>25364</v>
      </c>
      <c r="E56" s="206">
        <f>'Anexa 06'!H65-'Anexa 06'!I65</f>
        <v>0</v>
      </c>
      <c r="F56" s="206">
        <f>'Anexa 06'!F65-'Anexa 06'!G65</f>
        <v>1000</v>
      </c>
      <c r="G56" s="206">
        <f>'Anexa 06'!F65-'Anexa 06'!J65</f>
        <v>1851</v>
      </c>
      <c r="H56" s="207">
        <f>'Anexa 06'!G65-'Anexa 06'!I65</f>
        <v>-1000</v>
      </c>
      <c r="I56" s="133"/>
    </row>
    <row r="57" spans="1:9" s="122" customFormat="1" ht="14.25">
      <c r="A57" s="127" t="s">
        <v>298</v>
      </c>
      <c r="B57" s="123"/>
      <c r="C57" s="206">
        <f>'Anexa 06'!E66-'Anexa 06'!H66</f>
        <v>51430</v>
      </c>
      <c r="D57" s="206">
        <f>'Anexa 06'!E66-'Anexa 06'!I66</f>
        <v>51430</v>
      </c>
      <c r="E57" s="206">
        <f>'Anexa 06'!H66-'Anexa 06'!I66</f>
        <v>0</v>
      </c>
      <c r="F57" s="206">
        <f>'Anexa 06'!F66-'Anexa 06'!G66</f>
        <v>1000</v>
      </c>
      <c r="G57" s="206">
        <f>'Anexa 06'!F66-'Anexa 06'!J66</f>
        <v>1962</v>
      </c>
      <c r="H57" s="207">
        <f>'Anexa 06'!G66-'Anexa 06'!I66</f>
        <v>-1000</v>
      </c>
      <c r="I57" s="133"/>
    </row>
    <row r="58" spans="1:9" s="131" customFormat="1" ht="14.25">
      <c r="A58" s="127" t="s">
        <v>299</v>
      </c>
      <c r="B58" s="130"/>
      <c r="C58" s="206">
        <f>'Anexa 06'!E67-'Anexa 06'!H67</f>
        <v>0</v>
      </c>
      <c r="D58" s="206">
        <f>'Anexa 06'!E67-'Anexa 06'!I67</f>
        <v>0</v>
      </c>
      <c r="E58" s="206">
        <f>'Anexa 06'!H67-'Anexa 06'!I67</f>
        <v>0</v>
      </c>
      <c r="F58" s="206">
        <f>'Anexa 06'!F67-'Anexa 06'!G67</f>
        <v>0</v>
      </c>
      <c r="G58" s="206">
        <f>'Anexa 06'!F67-'Anexa 06'!J67</f>
        <v>0</v>
      </c>
      <c r="H58" s="207">
        <f>'Anexa 06'!G67-'Anexa 06'!I67</f>
        <v>0</v>
      </c>
      <c r="I58" s="176"/>
    </row>
    <row r="59" spans="1:9" s="122" customFormat="1" ht="14.25">
      <c r="A59" s="127" t="s">
        <v>300</v>
      </c>
      <c r="B59" s="123"/>
      <c r="C59" s="206">
        <f>'Anexa 06'!E68-'Anexa 06'!H68</f>
        <v>79390</v>
      </c>
      <c r="D59" s="206">
        <f>'Anexa 06'!E68-'Anexa 06'!I68</f>
        <v>79390</v>
      </c>
      <c r="E59" s="206">
        <f>'Anexa 06'!H68-'Anexa 06'!I68</f>
        <v>0</v>
      </c>
      <c r="F59" s="206">
        <f>'Anexa 06'!F68-'Anexa 06'!G68</f>
        <v>1000</v>
      </c>
      <c r="G59" s="206">
        <f>'Anexa 06'!F68-'Anexa 06'!J68</f>
        <v>1502</v>
      </c>
      <c r="H59" s="207">
        <f>'Anexa 06'!G68-'Anexa 06'!I68</f>
        <v>-1000</v>
      </c>
      <c r="I59" s="133"/>
    </row>
    <row r="60" spans="1:9" s="131" customFormat="1" ht="14.25">
      <c r="A60" s="127" t="s">
        <v>299</v>
      </c>
      <c r="B60" s="130"/>
      <c r="C60" s="206">
        <f>'Anexa 06'!E69-'Anexa 06'!H69</f>
        <v>0</v>
      </c>
      <c r="D60" s="206">
        <f>'Anexa 06'!E69-'Anexa 06'!I69</f>
        <v>0</v>
      </c>
      <c r="E60" s="206">
        <f>'Anexa 06'!H69-'Anexa 06'!I69</f>
        <v>0</v>
      </c>
      <c r="F60" s="206">
        <f>'Anexa 06'!F69-'Anexa 06'!G69</f>
        <v>0</v>
      </c>
      <c r="G60" s="206">
        <f>'Anexa 06'!F69-'Anexa 06'!J69</f>
        <v>0</v>
      </c>
      <c r="H60" s="207">
        <f>'Anexa 06'!G69-'Anexa 06'!I69</f>
        <v>0</v>
      </c>
      <c r="I60" s="176"/>
    </row>
    <row r="61" spans="1:9" s="122" customFormat="1" ht="14.25">
      <c r="A61" s="127" t="s">
        <v>301</v>
      </c>
      <c r="B61" s="123"/>
      <c r="C61" s="206">
        <f>'Anexa 06'!E70-'Anexa 06'!H70</f>
        <v>0</v>
      </c>
      <c r="D61" s="206">
        <f>'Anexa 06'!E70-'Anexa 06'!I70</f>
        <v>0</v>
      </c>
      <c r="E61" s="206">
        <f>'Anexa 06'!H70-'Anexa 06'!I70</f>
        <v>0</v>
      </c>
      <c r="F61" s="206">
        <f>'Anexa 06'!F70-'Anexa 06'!G70</f>
        <v>0</v>
      </c>
      <c r="G61" s="206">
        <f>'Anexa 06'!F70-'Anexa 06'!J70</f>
        <v>0</v>
      </c>
      <c r="H61" s="207">
        <f>'Anexa 06'!G70-'Anexa 06'!I70</f>
        <v>0</v>
      </c>
      <c r="I61" s="133"/>
    </row>
    <row r="62" spans="1:9" s="122" customFormat="1" ht="14.25">
      <c r="A62" s="127" t="s">
        <v>387</v>
      </c>
      <c r="B62" s="123"/>
      <c r="C62" s="206">
        <f>'Anexa 06'!E71-'Anexa 06'!H71</f>
        <v>1800</v>
      </c>
      <c r="D62" s="206">
        <f>'Anexa 06'!E71-'Anexa 06'!I71</f>
        <v>1800</v>
      </c>
      <c r="E62" s="206">
        <f>'Anexa 06'!H71-'Anexa 06'!I71</f>
        <v>0</v>
      </c>
      <c r="F62" s="206">
        <f>'Anexa 06'!F71-'Anexa 06'!G71</f>
        <v>100</v>
      </c>
      <c r="G62" s="206">
        <f>'Anexa 06'!F71-'Anexa 06'!J71</f>
        <v>130</v>
      </c>
      <c r="H62" s="207">
        <f>'Anexa 06'!G71-'Anexa 06'!I71</f>
        <v>-100</v>
      </c>
      <c r="I62" s="133"/>
    </row>
    <row r="63" spans="1:9" s="122" customFormat="1" ht="14.25">
      <c r="A63" s="127" t="s">
        <v>388</v>
      </c>
      <c r="B63" s="123"/>
      <c r="C63" s="206">
        <f>'Anexa 06'!E72-'Anexa 06'!H72</f>
        <v>0</v>
      </c>
      <c r="D63" s="206">
        <f>'Anexa 06'!E72-'Anexa 06'!I72</f>
        <v>0</v>
      </c>
      <c r="E63" s="206">
        <f>'Anexa 06'!H72-'Anexa 06'!I72</f>
        <v>0</v>
      </c>
      <c r="F63" s="206">
        <f>'Anexa 06'!F72-'Anexa 06'!G72</f>
        <v>0</v>
      </c>
      <c r="G63" s="206">
        <f>'Anexa 06'!F72-'Anexa 06'!J72</f>
        <v>0</v>
      </c>
      <c r="H63" s="207">
        <f>'Anexa 06'!G72-'Anexa 06'!I72</f>
        <v>0</v>
      </c>
      <c r="I63" s="133"/>
    </row>
    <row r="64" spans="1:9" s="122" customFormat="1" ht="14.25">
      <c r="A64" s="127" t="s">
        <v>389</v>
      </c>
      <c r="B64" s="123"/>
      <c r="C64" s="206">
        <f>'Anexa 06'!E73-'Anexa 06'!H73</f>
        <v>0</v>
      </c>
      <c r="D64" s="206">
        <f>'Anexa 06'!E73-'Anexa 06'!I73</f>
        <v>0</v>
      </c>
      <c r="E64" s="206">
        <f>'Anexa 06'!H73-'Anexa 06'!I73</f>
        <v>0</v>
      </c>
      <c r="F64" s="206">
        <f>'Anexa 06'!F73-'Anexa 06'!G73</f>
        <v>0</v>
      </c>
      <c r="G64" s="206">
        <f>'Anexa 06'!F73-'Anexa 06'!J73</f>
        <v>0</v>
      </c>
      <c r="H64" s="207">
        <f>'Anexa 06'!G73-'Anexa 06'!I73</f>
        <v>0</v>
      </c>
      <c r="I64" s="133"/>
    </row>
    <row r="65" spans="1:9" s="122" customFormat="1" ht="28.5">
      <c r="A65" s="127" t="s">
        <v>390</v>
      </c>
      <c r="B65" s="123"/>
      <c r="C65" s="206">
        <f>'Anexa 06'!E74-'Anexa 06'!H74</f>
        <v>0</v>
      </c>
      <c r="D65" s="206">
        <f>'Anexa 06'!E74-'Anexa 06'!I74</f>
        <v>0</v>
      </c>
      <c r="E65" s="206">
        <f>'Anexa 06'!H74-'Anexa 06'!I74</f>
        <v>0</v>
      </c>
      <c r="F65" s="206">
        <f>'Anexa 06'!F74-'Anexa 06'!G74</f>
        <v>0</v>
      </c>
      <c r="G65" s="206">
        <f>'Anexa 06'!F74-'Anexa 06'!J74</f>
        <v>0</v>
      </c>
      <c r="H65" s="207">
        <f>'Anexa 06'!G74-'Anexa 06'!I74</f>
        <v>0</v>
      </c>
      <c r="I65" s="133"/>
    </row>
    <row r="66" spans="1:9" s="122" customFormat="1" ht="14.25">
      <c r="A66" s="127" t="s">
        <v>391</v>
      </c>
      <c r="B66" s="123"/>
      <c r="C66" s="206">
        <f>'Anexa 06'!E75-'Anexa 06'!H75</f>
        <v>0</v>
      </c>
      <c r="D66" s="206">
        <f>'Anexa 06'!E75-'Anexa 06'!I75</f>
        <v>0</v>
      </c>
      <c r="E66" s="206">
        <f>'Anexa 06'!H75-'Anexa 06'!I75</f>
        <v>0</v>
      </c>
      <c r="F66" s="206">
        <f>'Anexa 06'!F75-'Anexa 06'!G75</f>
        <v>0</v>
      </c>
      <c r="G66" s="206">
        <f>'Anexa 06'!F75-'Anexa 06'!J75</f>
        <v>0</v>
      </c>
      <c r="H66" s="207">
        <f>'Anexa 06'!G75-'Anexa 06'!I75</f>
        <v>0</v>
      </c>
      <c r="I66" s="133"/>
    </row>
    <row r="67" spans="1:9" s="122" customFormat="1" ht="28.5">
      <c r="A67" s="127" t="s">
        <v>392</v>
      </c>
      <c r="B67" s="123"/>
      <c r="C67" s="206">
        <f>'Anexa 06'!E76-'Anexa 06'!H76</f>
        <v>389400</v>
      </c>
      <c r="D67" s="206">
        <f>'Anexa 06'!E76-'Anexa 06'!I76</f>
        <v>389400</v>
      </c>
      <c r="E67" s="206">
        <f>'Anexa 06'!H76-'Anexa 06'!I76</f>
        <v>0</v>
      </c>
      <c r="F67" s="206">
        <f>'Anexa 06'!F76-'Anexa 06'!G76</f>
        <v>7000</v>
      </c>
      <c r="G67" s="206">
        <f>'Anexa 06'!F76-'Anexa 06'!J76</f>
        <v>7857</v>
      </c>
      <c r="H67" s="207">
        <f>'Anexa 06'!G76-'Anexa 06'!I76</f>
        <v>-7000</v>
      </c>
      <c r="I67" s="133"/>
    </row>
    <row r="68" spans="1:9" s="122" customFormat="1" ht="14.25">
      <c r="A68" s="127" t="s">
        <v>393</v>
      </c>
      <c r="B68" s="125"/>
      <c r="C68" s="206">
        <f>'Anexa 06'!E77-'Anexa 06'!H77</f>
        <v>52450</v>
      </c>
      <c r="D68" s="206">
        <f>'Anexa 06'!E77-'Anexa 06'!I77</f>
        <v>52450</v>
      </c>
      <c r="E68" s="206">
        <f>'Anexa 06'!H77-'Anexa 06'!I77</f>
        <v>0</v>
      </c>
      <c r="F68" s="206">
        <f>'Anexa 06'!F77-'Anexa 06'!G77</f>
        <v>1000</v>
      </c>
      <c r="G68" s="206">
        <f>'Anexa 06'!F77-'Anexa 06'!J77</f>
        <v>1407</v>
      </c>
      <c r="H68" s="207">
        <f>'Anexa 06'!G77-'Anexa 06'!I77</f>
        <v>-1000</v>
      </c>
      <c r="I68" s="133"/>
    </row>
    <row r="69" spans="1:9" s="122" customFormat="1" ht="28.5">
      <c r="A69" s="127" t="s">
        <v>394</v>
      </c>
      <c r="B69" s="123"/>
      <c r="C69" s="206">
        <f>'Anexa 06'!E78-'Anexa 06'!H78</f>
        <v>77880</v>
      </c>
      <c r="D69" s="206">
        <f>'Anexa 06'!E78-'Anexa 06'!I78</f>
        <v>77880</v>
      </c>
      <c r="E69" s="206">
        <f>'Anexa 06'!H78-'Anexa 06'!I78</f>
        <v>0</v>
      </c>
      <c r="F69" s="206">
        <f>'Anexa 06'!F78-'Anexa 06'!G78</f>
        <v>1000</v>
      </c>
      <c r="G69" s="206">
        <f>'Anexa 06'!F78-'Anexa 06'!J78</f>
        <v>1359</v>
      </c>
      <c r="H69" s="207">
        <f>'Anexa 06'!G78-'Anexa 06'!I78</f>
        <v>-1000</v>
      </c>
      <c r="I69" s="133"/>
    </row>
    <row r="70" spans="1:9" s="122" customFormat="1" ht="13.5" customHeight="1" thickBot="1">
      <c r="A70" s="234" t="s">
        <v>644</v>
      </c>
      <c r="B70" s="235"/>
      <c r="C70" s="236">
        <f>'Anexa 06'!E79-'Anexa 06'!H79</f>
        <v>0</v>
      </c>
      <c r="D70" s="236">
        <f>'Anexa 06'!E79-'Anexa 06'!I79</f>
        <v>0</v>
      </c>
      <c r="E70" s="236">
        <f>'Anexa 06'!H79-'Anexa 06'!I79</f>
        <v>0</v>
      </c>
      <c r="F70" s="236">
        <f>'Anexa 06'!F79-'Anexa 06'!G79</f>
        <v>0</v>
      </c>
      <c r="G70" s="236">
        <f>'Anexa 06'!F79-'Anexa 06'!J79</f>
        <v>0</v>
      </c>
      <c r="H70" s="237">
        <f>'Anexa 06'!G79-'Anexa 06'!I79</f>
        <v>0</v>
      </c>
      <c r="I70" s="133"/>
    </row>
    <row r="71" spans="2:9" s="134" customFormat="1" ht="13.5" customHeight="1">
      <c r="B71" s="135"/>
      <c r="C71" s="178"/>
      <c r="D71" s="178"/>
      <c r="E71" s="179"/>
      <c r="F71" s="180"/>
      <c r="G71" s="180"/>
      <c r="H71" s="180"/>
      <c r="I71" s="179"/>
    </row>
    <row r="72" spans="1:9" s="134" customFormat="1" ht="13.5" customHeight="1">
      <c r="A72" s="136"/>
      <c r="B72" s="135"/>
      <c r="C72" s="178"/>
      <c r="D72" s="178"/>
      <c r="E72" s="179"/>
      <c r="F72" s="180"/>
      <c r="G72" s="180"/>
      <c r="H72" s="180"/>
      <c r="I72" s="179"/>
    </row>
    <row r="73" spans="2:9" s="122" customFormat="1" ht="13.5" customHeight="1">
      <c r="B73" s="126"/>
      <c r="C73" s="132"/>
      <c r="D73" s="132"/>
      <c r="E73" s="133"/>
      <c r="F73" s="177"/>
      <c r="G73" s="177"/>
      <c r="H73" s="177"/>
      <c r="I73" s="133"/>
    </row>
    <row r="74" spans="2:9" s="122" customFormat="1" ht="13.5" customHeight="1">
      <c r="B74" s="126"/>
      <c r="C74" s="132"/>
      <c r="D74" s="132"/>
      <c r="E74" s="133"/>
      <c r="F74" s="177"/>
      <c r="G74" s="177"/>
      <c r="H74" s="177"/>
      <c r="I74" s="133"/>
    </row>
    <row r="75" spans="2:9" s="122" customFormat="1" ht="13.5" customHeight="1">
      <c r="B75" s="126"/>
      <c r="C75" s="132"/>
      <c r="D75" s="132"/>
      <c r="E75" s="133"/>
      <c r="F75" s="177"/>
      <c r="G75" s="177"/>
      <c r="H75" s="177"/>
      <c r="I75" s="133"/>
    </row>
    <row r="76" spans="2:9" s="122" customFormat="1" ht="13.5" customHeight="1">
      <c r="B76" s="126"/>
      <c r="C76" s="132"/>
      <c r="D76" s="132"/>
      <c r="E76" s="133"/>
      <c r="F76" s="177"/>
      <c r="G76" s="177"/>
      <c r="H76" s="177"/>
      <c r="I76" s="133"/>
    </row>
    <row r="77" spans="2:9" s="122" customFormat="1" ht="13.5" customHeight="1">
      <c r="B77" s="126"/>
      <c r="C77" s="132"/>
      <c r="D77" s="132"/>
      <c r="E77" s="133"/>
      <c r="F77" s="177"/>
      <c r="G77" s="177"/>
      <c r="H77" s="177"/>
      <c r="I77" s="133"/>
    </row>
    <row r="78" spans="2:9" s="122" customFormat="1" ht="13.5" customHeight="1">
      <c r="B78" s="126"/>
      <c r="C78" s="132"/>
      <c r="D78" s="132"/>
      <c r="E78" s="133"/>
      <c r="F78" s="177"/>
      <c r="G78" s="177"/>
      <c r="H78" s="177"/>
      <c r="I78" s="133"/>
    </row>
    <row r="79" spans="2:9" s="122" customFormat="1" ht="13.5" customHeight="1">
      <c r="B79" s="126"/>
      <c r="C79" s="132"/>
      <c r="D79" s="132"/>
      <c r="E79" s="133"/>
      <c r="F79" s="177"/>
      <c r="G79" s="177"/>
      <c r="H79" s="177"/>
      <c r="I79" s="133"/>
    </row>
    <row r="80" spans="2:9" s="122" customFormat="1" ht="13.5" customHeight="1">
      <c r="B80" s="126"/>
      <c r="C80" s="132"/>
      <c r="D80" s="132"/>
      <c r="E80" s="133"/>
      <c r="F80" s="177"/>
      <c r="G80" s="177"/>
      <c r="H80" s="177"/>
      <c r="I80" s="133"/>
    </row>
    <row r="81" spans="2:9" s="122" customFormat="1" ht="13.5" customHeight="1">
      <c r="B81" s="126"/>
      <c r="C81" s="132"/>
      <c r="D81" s="132"/>
      <c r="E81" s="133"/>
      <c r="F81" s="177"/>
      <c r="G81" s="177"/>
      <c r="H81" s="177"/>
      <c r="I81" s="133"/>
    </row>
    <row r="82" spans="2:9" s="122" customFormat="1" ht="13.5" customHeight="1">
      <c r="B82" s="126"/>
      <c r="C82" s="132"/>
      <c r="D82" s="132"/>
      <c r="E82" s="133"/>
      <c r="F82" s="177"/>
      <c r="G82" s="177"/>
      <c r="H82" s="177"/>
      <c r="I82" s="133"/>
    </row>
    <row r="83" spans="2:9" s="122" customFormat="1" ht="13.5" customHeight="1">
      <c r="B83" s="126"/>
      <c r="C83" s="132"/>
      <c r="D83" s="132"/>
      <c r="E83" s="133"/>
      <c r="F83" s="177"/>
      <c r="G83" s="177"/>
      <c r="H83" s="177"/>
      <c r="I83" s="133"/>
    </row>
    <row r="84" spans="2:9" s="122" customFormat="1" ht="13.5" customHeight="1">
      <c r="B84" s="126"/>
      <c r="C84" s="132"/>
      <c r="D84" s="132"/>
      <c r="E84" s="133"/>
      <c r="F84" s="177"/>
      <c r="G84" s="177"/>
      <c r="H84" s="177"/>
      <c r="I84" s="133"/>
    </row>
    <row r="85" spans="2:9" s="122" customFormat="1" ht="13.5" customHeight="1">
      <c r="B85" s="126"/>
      <c r="C85" s="132"/>
      <c r="D85" s="132"/>
      <c r="E85" s="133"/>
      <c r="F85" s="177"/>
      <c r="G85" s="177"/>
      <c r="H85" s="177"/>
      <c r="I85" s="133"/>
    </row>
    <row r="86" spans="2:9" s="122" customFormat="1" ht="13.5" customHeight="1">
      <c r="B86" s="126"/>
      <c r="C86" s="132"/>
      <c r="D86" s="132"/>
      <c r="E86" s="133"/>
      <c r="F86" s="177"/>
      <c r="G86" s="177"/>
      <c r="H86" s="177"/>
      <c r="I86" s="133"/>
    </row>
    <row r="87" spans="2:9" s="122" customFormat="1" ht="13.5" customHeight="1">
      <c r="B87" s="126"/>
      <c r="C87" s="132"/>
      <c r="D87" s="132"/>
      <c r="E87" s="133"/>
      <c r="F87" s="177"/>
      <c r="G87" s="177"/>
      <c r="H87" s="177"/>
      <c r="I87" s="133"/>
    </row>
    <row r="88" spans="2:9" s="122" customFormat="1" ht="13.5" customHeight="1">
      <c r="B88" s="126"/>
      <c r="C88" s="132"/>
      <c r="D88" s="132"/>
      <c r="E88" s="133"/>
      <c r="F88" s="177"/>
      <c r="G88" s="177"/>
      <c r="H88" s="177"/>
      <c r="I88" s="133"/>
    </row>
    <row r="89" spans="2:9" s="122" customFormat="1" ht="13.5" customHeight="1">
      <c r="B89" s="126"/>
      <c r="C89" s="132"/>
      <c r="D89" s="132"/>
      <c r="E89" s="133"/>
      <c r="F89" s="177"/>
      <c r="G89" s="177"/>
      <c r="H89" s="177"/>
      <c r="I89" s="133"/>
    </row>
    <row r="90" spans="2:9" s="122" customFormat="1" ht="13.5" customHeight="1">
      <c r="B90" s="126"/>
      <c r="C90" s="132"/>
      <c r="D90" s="132"/>
      <c r="E90" s="133"/>
      <c r="F90" s="177"/>
      <c r="G90" s="177"/>
      <c r="H90" s="177"/>
      <c r="I90" s="133"/>
    </row>
    <row r="91" spans="2:9" s="122" customFormat="1" ht="13.5" customHeight="1">
      <c r="B91" s="126"/>
      <c r="C91" s="132"/>
      <c r="D91" s="132"/>
      <c r="E91" s="133"/>
      <c r="F91" s="177"/>
      <c r="G91" s="177"/>
      <c r="H91" s="177"/>
      <c r="I91" s="133"/>
    </row>
    <row r="92" spans="2:9" s="122" customFormat="1" ht="13.5" customHeight="1">
      <c r="B92" s="126"/>
      <c r="C92" s="132"/>
      <c r="D92" s="132"/>
      <c r="E92" s="133"/>
      <c r="F92" s="177"/>
      <c r="G92" s="177"/>
      <c r="H92" s="177"/>
      <c r="I92" s="133"/>
    </row>
    <row r="93" spans="2:9" s="122" customFormat="1" ht="13.5" customHeight="1">
      <c r="B93" s="126"/>
      <c r="C93" s="132"/>
      <c r="D93" s="132"/>
      <c r="E93" s="133"/>
      <c r="F93" s="177"/>
      <c r="G93" s="177"/>
      <c r="H93" s="177"/>
      <c r="I93" s="133"/>
    </row>
    <row r="94" spans="2:9" s="122" customFormat="1" ht="13.5" customHeight="1">
      <c r="B94" s="126"/>
      <c r="C94" s="132"/>
      <c r="D94" s="132"/>
      <c r="E94" s="133"/>
      <c r="F94" s="177"/>
      <c r="G94" s="177"/>
      <c r="H94" s="177"/>
      <c r="I94" s="133"/>
    </row>
    <row r="95" spans="2:9" s="122" customFormat="1" ht="13.5" customHeight="1">
      <c r="B95" s="126"/>
      <c r="C95" s="132"/>
      <c r="D95" s="132"/>
      <c r="E95" s="133"/>
      <c r="F95" s="177"/>
      <c r="G95" s="177"/>
      <c r="H95" s="177"/>
      <c r="I95" s="133"/>
    </row>
    <row r="96" spans="2:9" s="122" customFormat="1" ht="13.5" customHeight="1">
      <c r="B96" s="126"/>
      <c r="C96" s="132"/>
      <c r="D96" s="132"/>
      <c r="E96" s="133"/>
      <c r="F96" s="177"/>
      <c r="G96" s="177"/>
      <c r="H96" s="177"/>
      <c r="I96" s="133"/>
    </row>
    <row r="97" spans="2:9" s="122" customFormat="1" ht="13.5" customHeight="1">
      <c r="B97" s="126"/>
      <c r="C97" s="132"/>
      <c r="D97" s="132"/>
      <c r="E97" s="133"/>
      <c r="F97" s="177"/>
      <c r="G97" s="177"/>
      <c r="H97" s="177"/>
      <c r="I97" s="133"/>
    </row>
    <row r="98" spans="2:9" s="122" customFormat="1" ht="13.5" customHeight="1">
      <c r="B98" s="126"/>
      <c r="C98" s="132"/>
      <c r="D98" s="132"/>
      <c r="E98" s="133"/>
      <c r="F98" s="177"/>
      <c r="G98" s="177"/>
      <c r="H98" s="177"/>
      <c r="I98" s="133"/>
    </row>
    <row r="99" spans="2:9" s="122" customFormat="1" ht="13.5" customHeight="1">
      <c r="B99" s="126"/>
      <c r="C99" s="132"/>
      <c r="D99" s="132"/>
      <c r="E99" s="133"/>
      <c r="F99" s="177"/>
      <c r="G99" s="177"/>
      <c r="H99" s="177"/>
      <c r="I99" s="133"/>
    </row>
    <row r="100" spans="2:9" s="122" customFormat="1" ht="13.5" customHeight="1">
      <c r="B100" s="126"/>
      <c r="C100" s="132"/>
      <c r="D100" s="132"/>
      <c r="E100" s="133"/>
      <c r="F100" s="177"/>
      <c r="G100" s="177"/>
      <c r="H100" s="177"/>
      <c r="I100" s="133"/>
    </row>
    <row r="101" spans="2:9" s="122" customFormat="1" ht="13.5" customHeight="1">
      <c r="B101" s="126"/>
      <c r="C101" s="132"/>
      <c r="D101" s="132"/>
      <c r="E101" s="133"/>
      <c r="F101" s="177"/>
      <c r="G101" s="177"/>
      <c r="H101" s="177"/>
      <c r="I101" s="133"/>
    </row>
    <row r="102" spans="2:9" s="122" customFormat="1" ht="13.5" customHeight="1">
      <c r="B102" s="126"/>
      <c r="C102" s="132"/>
      <c r="D102" s="132"/>
      <c r="E102" s="133"/>
      <c r="F102" s="177"/>
      <c r="G102" s="177"/>
      <c r="H102" s="177"/>
      <c r="I102" s="133"/>
    </row>
    <row r="103" spans="2:9" s="122" customFormat="1" ht="13.5" customHeight="1">
      <c r="B103" s="126"/>
      <c r="C103" s="132"/>
      <c r="D103" s="132"/>
      <c r="E103" s="133"/>
      <c r="F103" s="177"/>
      <c r="G103" s="177"/>
      <c r="H103" s="177"/>
      <c r="I103" s="133"/>
    </row>
    <row r="104" spans="2:9" s="122" customFormat="1" ht="13.5" customHeight="1">
      <c r="B104" s="126"/>
      <c r="C104" s="132"/>
      <c r="D104" s="132"/>
      <c r="E104" s="133"/>
      <c r="F104" s="177"/>
      <c r="G104" s="177"/>
      <c r="H104" s="177"/>
      <c r="I104" s="133"/>
    </row>
    <row r="105" spans="2:9" s="122" customFormat="1" ht="13.5" customHeight="1">
      <c r="B105" s="126"/>
      <c r="C105" s="132"/>
      <c r="D105" s="132"/>
      <c r="E105" s="133"/>
      <c r="F105" s="177"/>
      <c r="G105" s="177"/>
      <c r="H105" s="177"/>
      <c r="I105" s="133"/>
    </row>
    <row r="106" spans="2:9" s="122" customFormat="1" ht="13.5" customHeight="1">
      <c r="B106" s="126"/>
      <c r="C106" s="132"/>
      <c r="D106" s="132"/>
      <c r="E106" s="133"/>
      <c r="F106" s="177"/>
      <c r="G106" s="177"/>
      <c r="H106" s="177"/>
      <c r="I106" s="133"/>
    </row>
    <row r="107" spans="2:9" s="122" customFormat="1" ht="13.5" customHeight="1">
      <c r="B107" s="126"/>
      <c r="C107" s="132"/>
      <c r="D107" s="132"/>
      <c r="E107" s="133"/>
      <c r="F107" s="177"/>
      <c r="G107" s="177"/>
      <c r="H107" s="177"/>
      <c r="I107" s="133"/>
    </row>
    <row r="108" spans="2:9" s="122" customFormat="1" ht="13.5" customHeight="1">
      <c r="B108" s="126"/>
      <c r="C108" s="132"/>
      <c r="D108" s="132"/>
      <c r="E108" s="133"/>
      <c r="F108" s="177"/>
      <c r="G108" s="177"/>
      <c r="H108" s="177"/>
      <c r="I108" s="133"/>
    </row>
    <row r="109" spans="2:9" s="122" customFormat="1" ht="13.5" customHeight="1">
      <c r="B109" s="126"/>
      <c r="C109" s="132"/>
      <c r="D109" s="132"/>
      <c r="E109" s="133"/>
      <c r="F109" s="177"/>
      <c r="G109" s="177"/>
      <c r="H109" s="177"/>
      <c r="I109" s="133"/>
    </row>
    <row r="110" spans="2:9" s="122" customFormat="1" ht="13.5" customHeight="1">
      <c r="B110" s="126"/>
      <c r="C110" s="132"/>
      <c r="D110" s="132"/>
      <c r="E110" s="133"/>
      <c r="F110" s="177"/>
      <c r="G110" s="177"/>
      <c r="H110" s="177"/>
      <c r="I110" s="133"/>
    </row>
    <row r="111" spans="2:9" s="122" customFormat="1" ht="13.5" customHeight="1">
      <c r="B111" s="126"/>
      <c r="C111" s="132"/>
      <c r="D111" s="132"/>
      <c r="E111" s="133"/>
      <c r="F111" s="177"/>
      <c r="G111" s="177"/>
      <c r="H111" s="177"/>
      <c r="I111" s="133"/>
    </row>
    <row r="112" spans="2:9" s="122" customFormat="1" ht="13.5" customHeight="1">
      <c r="B112" s="126"/>
      <c r="C112" s="132"/>
      <c r="D112" s="132"/>
      <c r="E112" s="133"/>
      <c r="F112" s="177"/>
      <c r="G112" s="177"/>
      <c r="H112" s="177"/>
      <c r="I112" s="133"/>
    </row>
    <row r="113" spans="2:9" s="122" customFormat="1" ht="13.5" customHeight="1">
      <c r="B113" s="126"/>
      <c r="C113" s="132"/>
      <c r="D113" s="132"/>
      <c r="E113" s="133"/>
      <c r="F113" s="177"/>
      <c r="G113" s="177"/>
      <c r="H113" s="177"/>
      <c r="I113" s="133"/>
    </row>
    <row r="114" spans="2:9" s="122" customFormat="1" ht="13.5" customHeight="1">
      <c r="B114" s="126"/>
      <c r="C114" s="132"/>
      <c r="D114" s="132"/>
      <c r="E114" s="133"/>
      <c r="F114" s="177"/>
      <c r="G114" s="177"/>
      <c r="H114" s="177"/>
      <c r="I114" s="133"/>
    </row>
    <row r="115" spans="2:9" s="122" customFormat="1" ht="13.5" customHeight="1">
      <c r="B115" s="126"/>
      <c r="C115" s="132"/>
      <c r="D115" s="132"/>
      <c r="E115" s="133"/>
      <c r="F115" s="177"/>
      <c r="G115" s="177"/>
      <c r="H115" s="177"/>
      <c r="I115" s="133"/>
    </row>
    <row r="116" spans="2:9" s="122" customFormat="1" ht="13.5" customHeight="1">
      <c r="B116" s="126"/>
      <c r="C116" s="132"/>
      <c r="D116" s="132"/>
      <c r="E116" s="133"/>
      <c r="F116" s="177"/>
      <c r="G116" s="177"/>
      <c r="H116" s="177"/>
      <c r="I116" s="133"/>
    </row>
    <row r="117" spans="2:9" s="122" customFormat="1" ht="13.5" customHeight="1">
      <c r="B117" s="126"/>
      <c r="C117" s="132"/>
      <c r="D117" s="132"/>
      <c r="E117" s="133"/>
      <c r="F117" s="177"/>
      <c r="G117" s="177"/>
      <c r="H117" s="177"/>
      <c r="I117" s="133"/>
    </row>
    <row r="118" spans="2:9" s="122" customFormat="1" ht="13.5" customHeight="1">
      <c r="B118" s="126"/>
      <c r="C118" s="132"/>
      <c r="D118" s="132"/>
      <c r="E118" s="133"/>
      <c r="F118" s="177"/>
      <c r="G118" s="177"/>
      <c r="H118" s="177"/>
      <c r="I118" s="133"/>
    </row>
    <row r="119" spans="2:9" s="122" customFormat="1" ht="13.5" customHeight="1">
      <c r="B119" s="126"/>
      <c r="C119" s="132"/>
      <c r="D119" s="132"/>
      <c r="E119" s="133"/>
      <c r="F119" s="177"/>
      <c r="G119" s="177"/>
      <c r="H119" s="177"/>
      <c r="I119" s="133"/>
    </row>
    <row r="120" spans="2:9" s="122" customFormat="1" ht="13.5" customHeight="1">
      <c r="B120" s="126"/>
      <c r="C120" s="132"/>
      <c r="D120" s="132"/>
      <c r="E120" s="133"/>
      <c r="F120" s="177"/>
      <c r="G120" s="177"/>
      <c r="H120" s="177"/>
      <c r="I120" s="133"/>
    </row>
    <row r="121" spans="2:9" s="122" customFormat="1" ht="13.5" customHeight="1">
      <c r="B121" s="126"/>
      <c r="C121" s="132"/>
      <c r="D121" s="132"/>
      <c r="E121" s="133"/>
      <c r="F121" s="177"/>
      <c r="G121" s="177"/>
      <c r="H121" s="177"/>
      <c r="I121" s="133"/>
    </row>
    <row r="122" spans="2:9" s="122" customFormat="1" ht="13.5" customHeight="1">
      <c r="B122" s="126"/>
      <c r="C122" s="132"/>
      <c r="D122" s="132"/>
      <c r="E122" s="133"/>
      <c r="F122" s="177"/>
      <c r="G122" s="177"/>
      <c r="H122" s="177"/>
      <c r="I122" s="133"/>
    </row>
    <row r="123" spans="2:9" s="122" customFormat="1" ht="13.5" customHeight="1">
      <c r="B123" s="126"/>
      <c r="C123" s="132"/>
      <c r="D123" s="132"/>
      <c r="E123" s="133"/>
      <c r="F123" s="177"/>
      <c r="G123" s="177"/>
      <c r="H123" s="177"/>
      <c r="I123" s="133"/>
    </row>
    <row r="124" spans="2:9" s="122" customFormat="1" ht="13.5" customHeight="1">
      <c r="B124" s="126"/>
      <c r="C124" s="132"/>
      <c r="D124" s="132"/>
      <c r="E124" s="133"/>
      <c r="F124" s="177"/>
      <c r="G124" s="177"/>
      <c r="H124" s="177"/>
      <c r="I124" s="133"/>
    </row>
    <row r="125" spans="2:9" s="122" customFormat="1" ht="13.5" customHeight="1">
      <c r="B125" s="126"/>
      <c r="C125" s="132"/>
      <c r="D125" s="132"/>
      <c r="E125" s="133"/>
      <c r="F125" s="177"/>
      <c r="G125" s="177"/>
      <c r="H125" s="177"/>
      <c r="I125" s="133"/>
    </row>
    <row r="126" spans="2:9" s="122" customFormat="1" ht="13.5" customHeight="1">
      <c r="B126" s="126"/>
      <c r="C126" s="132"/>
      <c r="D126" s="132"/>
      <c r="E126" s="133"/>
      <c r="F126" s="177"/>
      <c r="G126" s="177"/>
      <c r="H126" s="177"/>
      <c r="I126" s="133"/>
    </row>
    <row r="127" spans="2:9" s="122" customFormat="1" ht="13.5" customHeight="1">
      <c r="B127" s="126"/>
      <c r="C127" s="132"/>
      <c r="D127" s="132"/>
      <c r="E127" s="133"/>
      <c r="F127" s="177"/>
      <c r="G127" s="177"/>
      <c r="H127" s="177"/>
      <c r="I127" s="133"/>
    </row>
    <row r="128" spans="2:9" s="122" customFormat="1" ht="13.5" customHeight="1">
      <c r="B128" s="126"/>
      <c r="C128" s="132"/>
      <c r="D128" s="132"/>
      <c r="E128" s="133"/>
      <c r="F128" s="177"/>
      <c r="G128" s="177"/>
      <c r="H128" s="177"/>
      <c r="I128" s="133"/>
    </row>
    <row r="129" spans="2:9" s="122" customFormat="1" ht="13.5" customHeight="1">
      <c r="B129" s="126"/>
      <c r="C129" s="132"/>
      <c r="D129" s="132"/>
      <c r="E129" s="133"/>
      <c r="F129" s="177"/>
      <c r="G129" s="177"/>
      <c r="H129" s="177"/>
      <c r="I129" s="133"/>
    </row>
    <row r="130" spans="2:9" s="122" customFormat="1" ht="13.5" customHeight="1">
      <c r="B130" s="126"/>
      <c r="C130" s="132"/>
      <c r="D130" s="132"/>
      <c r="E130" s="133"/>
      <c r="F130" s="177"/>
      <c r="G130" s="177"/>
      <c r="H130" s="177"/>
      <c r="I130" s="133"/>
    </row>
    <row r="131" spans="2:9" s="122" customFormat="1" ht="13.5" customHeight="1">
      <c r="B131" s="126"/>
      <c r="C131" s="132"/>
      <c r="D131" s="132"/>
      <c r="E131" s="133"/>
      <c r="F131" s="177"/>
      <c r="G131" s="177"/>
      <c r="H131" s="177"/>
      <c r="I131" s="133"/>
    </row>
    <row r="132" spans="2:9" s="122" customFormat="1" ht="13.5" customHeight="1">
      <c r="B132" s="126"/>
      <c r="C132" s="132"/>
      <c r="D132" s="132"/>
      <c r="E132" s="133"/>
      <c r="F132" s="177"/>
      <c r="G132" s="177"/>
      <c r="H132" s="177"/>
      <c r="I132" s="133"/>
    </row>
    <row r="133" spans="2:9" s="122" customFormat="1" ht="13.5" customHeight="1">
      <c r="B133" s="126"/>
      <c r="C133" s="132"/>
      <c r="D133" s="132"/>
      <c r="E133" s="133"/>
      <c r="F133" s="177"/>
      <c r="G133" s="177"/>
      <c r="H133" s="177"/>
      <c r="I133" s="133"/>
    </row>
    <row r="134" spans="2:9" s="122" customFormat="1" ht="13.5" customHeight="1">
      <c r="B134" s="126"/>
      <c r="C134" s="132"/>
      <c r="D134" s="132"/>
      <c r="E134" s="133"/>
      <c r="F134" s="177"/>
      <c r="G134" s="177"/>
      <c r="H134" s="177"/>
      <c r="I134" s="133"/>
    </row>
    <row r="135" spans="2:9" s="122" customFormat="1" ht="13.5" customHeight="1">
      <c r="B135" s="126"/>
      <c r="C135" s="132"/>
      <c r="D135" s="132"/>
      <c r="E135" s="133"/>
      <c r="F135" s="177"/>
      <c r="G135" s="177"/>
      <c r="H135" s="177"/>
      <c r="I135" s="133"/>
    </row>
    <row r="136" spans="2:9" s="122" customFormat="1" ht="13.5" customHeight="1">
      <c r="B136" s="126"/>
      <c r="C136" s="132"/>
      <c r="D136" s="132"/>
      <c r="E136" s="133"/>
      <c r="F136" s="177"/>
      <c r="G136" s="177"/>
      <c r="H136" s="177"/>
      <c r="I136" s="133"/>
    </row>
    <row r="137" spans="2:9" s="122" customFormat="1" ht="13.5" customHeight="1">
      <c r="B137" s="126"/>
      <c r="C137" s="132"/>
      <c r="D137" s="132"/>
      <c r="E137" s="133"/>
      <c r="F137" s="177"/>
      <c r="G137" s="177"/>
      <c r="H137" s="177"/>
      <c r="I137" s="133"/>
    </row>
    <row r="138" spans="2:9" s="122" customFormat="1" ht="13.5" customHeight="1">
      <c r="B138" s="126"/>
      <c r="C138" s="132"/>
      <c r="D138" s="132"/>
      <c r="E138" s="133"/>
      <c r="F138" s="177"/>
      <c r="G138" s="177"/>
      <c r="H138" s="177"/>
      <c r="I138" s="133"/>
    </row>
    <row r="139" spans="2:9" s="122" customFormat="1" ht="13.5" customHeight="1">
      <c r="B139" s="126"/>
      <c r="C139" s="132"/>
      <c r="D139" s="132"/>
      <c r="E139" s="133"/>
      <c r="F139" s="177"/>
      <c r="G139" s="177"/>
      <c r="H139" s="177"/>
      <c r="I139" s="133"/>
    </row>
    <row r="140" spans="2:9" s="122" customFormat="1" ht="13.5" customHeight="1">
      <c r="B140" s="126"/>
      <c r="C140" s="132"/>
      <c r="D140" s="132"/>
      <c r="E140" s="133"/>
      <c r="F140" s="177"/>
      <c r="G140" s="177"/>
      <c r="H140" s="177"/>
      <c r="I140" s="133"/>
    </row>
    <row r="141" spans="2:9" s="122" customFormat="1" ht="13.5" customHeight="1">
      <c r="B141" s="126"/>
      <c r="C141" s="132"/>
      <c r="D141" s="132"/>
      <c r="E141" s="133"/>
      <c r="F141" s="177"/>
      <c r="G141" s="177"/>
      <c r="H141" s="177"/>
      <c r="I141" s="133"/>
    </row>
    <row r="142" spans="2:9" s="122" customFormat="1" ht="13.5" customHeight="1">
      <c r="B142" s="126"/>
      <c r="C142" s="132"/>
      <c r="D142" s="132"/>
      <c r="E142" s="133"/>
      <c r="F142" s="177"/>
      <c r="G142" s="177"/>
      <c r="H142" s="177"/>
      <c r="I142" s="133"/>
    </row>
    <row r="143" spans="2:9" s="122" customFormat="1" ht="13.5" customHeight="1">
      <c r="B143" s="126"/>
      <c r="C143" s="132"/>
      <c r="D143" s="132"/>
      <c r="E143" s="133"/>
      <c r="F143" s="177"/>
      <c r="G143" s="177"/>
      <c r="H143" s="177"/>
      <c r="I143" s="133"/>
    </row>
    <row r="144" spans="2:9" s="122" customFormat="1" ht="13.5" customHeight="1">
      <c r="B144" s="126"/>
      <c r="C144" s="132"/>
      <c r="D144" s="132"/>
      <c r="E144" s="133"/>
      <c r="F144" s="177"/>
      <c r="G144" s="177"/>
      <c r="H144" s="177"/>
      <c r="I144" s="133"/>
    </row>
    <row r="145" spans="2:9" s="122" customFormat="1" ht="13.5" customHeight="1">
      <c r="B145" s="126"/>
      <c r="C145" s="132"/>
      <c r="D145" s="132"/>
      <c r="E145" s="133"/>
      <c r="F145" s="177"/>
      <c r="G145" s="177"/>
      <c r="H145" s="177"/>
      <c r="I145" s="133"/>
    </row>
    <row r="146" spans="2:9" s="122" customFormat="1" ht="13.5" customHeight="1">
      <c r="B146" s="126"/>
      <c r="C146" s="132"/>
      <c r="D146" s="132"/>
      <c r="E146" s="133"/>
      <c r="F146" s="177"/>
      <c r="G146" s="177"/>
      <c r="H146" s="177"/>
      <c r="I146" s="133"/>
    </row>
    <row r="147" spans="2:9" s="122" customFormat="1" ht="13.5" customHeight="1">
      <c r="B147" s="126"/>
      <c r="C147" s="132"/>
      <c r="D147" s="132"/>
      <c r="E147" s="133"/>
      <c r="F147" s="177"/>
      <c r="G147" s="177"/>
      <c r="H147" s="177"/>
      <c r="I147" s="133"/>
    </row>
    <row r="148" spans="2:9" s="122" customFormat="1" ht="13.5" customHeight="1">
      <c r="B148" s="126"/>
      <c r="C148" s="132"/>
      <c r="D148" s="132"/>
      <c r="E148" s="133"/>
      <c r="F148" s="177"/>
      <c r="G148" s="177"/>
      <c r="H148" s="177"/>
      <c r="I148" s="133"/>
    </row>
    <row r="149" spans="2:9" s="122" customFormat="1" ht="13.5" customHeight="1">
      <c r="B149" s="126"/>
      <c r="C149" s="132"/>
      <c r="D149" s="132"/>
      <c r="E149" s="133"/>
      <c r="F149" s="177"/>
      <c r="G149" s="177"/>
      <c r="H149" s="177"/>
      <c r="I149" s="133"/>
    </row>
    <row r="150" spans="2:9" s="122" customFormat="1" ht="13.5" customHeight="1">
      <c r="B150" s="126"/>
      <c r="C150" s="132"/>
      <c r="D150" s="132"/>
      <c r="E150" s="133"/>
      <c r="F150" s="177"/>
      <c r="G150" s="177"/>
      <c r="H150" s="177"/>
      <c r="I150" s="133"/>
    </row>
    <row r="151" spans="2:9" s="122" customFormat="1" ht="13.5" customHeight="1">
      <c r="B151" s="126"/>
      <c r="C151" s="132"/>
      <c r="D151" s="132"/>
      <c r="E151" s="133"/>
      <c r="F151" s="177"/>
      <c r="G151" s="177"/>
      <c r="H151" s="177"/>
      <c r="I151" s="133"/>
    </row>
    <row r="152" spans="2:9" s="122" customFormat="1" ht="13.5" customHeight="1">
      <c r="B152" s="126"/>
      <c r="C152" s="132"/>
      <c r="D152" s="132"/>
      <c r="E152" s="133"/>
      <c r="F152" s="177"/>
      <c r="G152" s="177"/>
      <c r="H152" s="177"/>
      <c r="I152" s="133"/>
    </row>
    <row r="153" spans="2:9" s="122" customFormat="1" ht="13.5" customHeight="1">
      <c r="B153" s="126"/>
      <c r="C153" s="132"/>
      <c r="D153" s="132"/>
      <c r="E153" s="133"/>
      <c r="F153" s="177"/>
      <c r="G153" s="177"/>
      <c r="H153" s="177"/>
      <c r="I153" s="133"/>
    </row>
    <row r="154" spans="2:9" s="122" customFormat="1" ht="13.5" customHeight="1">
      <c r="B154" s="126"/>
      <c r="C154" s="132"/>
      <c r="D154" s="132"/>
      <c r="E154" s="133"/>
      <c r="F154" s="177"/>
      <c r="G154" s="177"/>
      <c r="H154" s="177"/>
      <c r="I154" s="133"/>
    </row>
    <row r="155" spans="2:9" s="122" customFormat="1" ht="13.5" customHeight="1">
      <c r="B155" s="126"/>
      <c r="C155" s="132"/>
      <c r="D155" s="132"/>
      <c r="E155" s="133"/>
      <c r="F155" s="177"/>
      <c r="G155" s="177"/>
      <c r="H155" s="177"/>
      <c r="I155" s="133"/>
    </row>
    <row r="156" spans="2:9" s="122" customFormat="1" ht="13.5" customHeight="1">
      <c r="B156" s="126"/>
      <c r="C156" s="132"/>
      <c r="D156" s="132"/>
      <c r="E156" s="133"/>
      <c r="F156" s="177"/>
      <c r="G156" s="177"/>
      <c r="H156" s="177"/>
      <c r="I156" s="133"/>
    </row>
    <row r="157" spans="2:9" s="122" customFormat="1" ht="13.5" customHeight="1">
      <c r="B157" s="126"/>
      <c r="C157" s="132"/>
      <c r="D157" s="132"/>
      <c r="E157" s="133"/>
      <c r="F157" s="177"/>
      <c r="G157" s="177"/>
      <c r="H157" s="177"/>
      <c r="I157" s="133"/>
    </row>
    <row r="158" spans="2:9" s="122" customFormat="1" ht="13.5" customHeight="1">
      <c r="B158" s="126"/>
      <c r="C158" s="132"/>
      <c r="D158" s="132"/>
      <c r="E158" s="133"/>
      <c r="F158" s="177"/>
      <c r="G158" s="177"/>
      <c r="H158" s="177"/>
      <c r="I158" s="133"/>
    </row>
    <row r="159" spans="2:9" s="122" customFormat="1" ht="13.5" customHeight="1">
      <c r="B159" s="126"/>
      <c r="C159" s="132"/>
      <c r="D159" s="132"/>
      <c r="E159" s="133"/>
      <c r="F159" s="177"/>
      <c r="G159" s="177"/>
      <c r="H159" s="177"/>
      <c r="I159" s="133"/>
    </row>
    <row r="160" spans="2:9" s="122" customFormat="1" ht="13.5" customHeight="1">
      <c r="B160" s="126"/>
      <c r="C160" s="132"/>
      <c r="D160" s="132"/>
      <c r="E160" s="133"/>
      <c r="F160" s="177"/>
      <c r="G160" s="177"/>
      <c r="H160" s="177"/>
      <c r="I160" s="133"/>
    </row>
    <row r="161" spans="2:9" s="122" customFormat="1" ht="13.5" customHeight="1">
      <c r="B161" s="126"/>
      <c r="C161" s="132"/>
      <c r="D161" s="132"/>
      <c r="E161" s="133"/>
      <c r="F161" s="177"/>
      <c r="G161" s="177"/>
      <c r="H161" s="177"/>
      <c r="I161" s="133"/>
    </row>
    <row r="162" spans="2:9" s="122" customFormat="1" ht="13.5" customHeight="1">
      <c r="B162" s="126"/>
      <c r="C162" s="132"/>
      <c r="D162" s="132"/>
      <c r="E162" s="133"/>
      <c r="F162" s="177"/>
      <c r="G162" s="177"/>
      <c r="H162" s="177"/>
      <c r="I162" s="133"/>
    </row>
    <row r="163" spans="2:9" s="122" customFormat="1" ht="13.5" customHeight="1">
      <c r="B163" s="126"/>
      <c r="C163" s="132"/>
      <c r="D163" s="132"/>
      <c r="E163" s="133"/>
      <c r="F163" s="177"/>
      <c r="G163" s="177"/>
      <c r="H163" s="177"/>
      <c r="I163" s="133"/>
    </row>
    <row r="164" spans="2:9" s="122" customFormat="1" ht="13.5" customHeight="1">
      <c r="B164" s="126"/>
      <c r="C164" s="132"/>
      <c r="D164" s="132"/>
      <c r="E164" s="133"/>
      <c r="F164" s="177"/>
      <c r="G164" s="177"/>
      <c r="H164" s="177"/>
      <c r="I164" s="133"/>
    </row>
    <row r="165" spans="2:9" s="122" customFormat="1" ht="13.5" customHeight="1">
      <c r="B165" s="126"/>
      <c r="C165" s="132"/>
      <c r="D165" s="132"/>
      <c r="E165" s="133"/>
      <c r="F165" s="177"/>
      <c r="G165" s="177"/>
      <c r="H165" s="177"/>
      <c r="I165" s="133"/>
    </row>
    <row r="166" spans="2:9" s="122" customFormat="1" ht="13.5" customHeight="1">
      <c r="B166" s="126"/>
      <c r="C166" s="132"/>
      <c r="D166" s="132"/>
      <c r="E166" s="133"/>
      <c r="F166" s="177"/>
      <c r="G166" s="177"/>
      <c r="H166" s="177"/>
      <c r="I166" s="133"/>
    </row>
    <row r="167" spans="2:9" s="122" customFormat="1" ht="13.5" customHeight="1">
      <c r="B167" s="126"/>
      <c r="C167" s="132"/>
      <c r="D167" s="132"/>
      <c r="E167" s="133"/>
      <c r="F167" s="177"/>
      <c r="G167" s="177"/>
      <c r="H167" s="177"/>
      <c r="I167" s="133"/>
    </row>
    <row r="168" spans="2:9" s="122" customFormat="1" ht="13.5" customHeight="1">
      <c r="B168" s="126"/>
      <c r="C168" s="132"/>
      <c r="D168" s="132"/>
      <c r="E168" s="133"/>
      <c r="F168" s="177"/>
      <c r="G168" s="177"/>
      <c r="H168" s="177"/>
      <c r="I168" s="133"/>
    </row>
    <row r="169" spans="2:9" s="122" customFormat="1" ht="13.5" customHeight="1">
      <c r="B169" s="126"/>
      <c r="C169" s="132"/>
      <c r="D169" s="132"/>
      <c r="E169" s="133"/>
      <c r="F169" s="177"/>
      <c r="G169" s="177"/>
      <c r="H169" s="177"/>
      <c r="I169" s="133"/>
    </row>
    <row r="170" spans="2:9" s="122" customFormat="1" ht="13.5" customHeight="1">
      <c r="B170" s="126"/>
      <c r="C170" s="132"/>
      <c r="D170" s="132"/>
      <c r="E170" s="133"/>
      <c r="F170" s="177"/>
      <c r="G170" s="177"/>
      <c r="H170" s="177"/>
      <c r="I170" s="133"/>
    </row>
    <row r="171" spans="2:9" s="122" customFormat="1" ht="13.5" customHeight="1">
      <c r="B171" s="126"/>
      <c r="C171" s="132"/>
      <c r="D171" s="132"/>
      <c r="E171" s="133"/>
      <c r="F171" s="177"/>
      <c r="G171" s="177"/>
      <c r="H171" s="177"/>
      <c r="I171" s="133"/>
    </row>
    <row r="172" spans="2:9" s="122" customFormat="1" ht="13.5" customHeight="1">
      <c r="B172" s="126"/>
      <c r="C172" s="132"/>
      <c r="D172" s="132"/>
      <c r="E172" s="133"/>
      <c r="F172" s="177"/>
      <c r="G172" s="177"/>
      <c r="H172" s="177"/>
      <c r="I172" s="133"/>
    </row>
    <row r="173" spans="2:9" s="122" customFormat="1" ht="13.5" customHeight="1">
      <c r="B173" s="126"/>
      <c r="C173" s="132"/>
      <c r="D173" s="132"/>
      <c r="E173" s="133"/>
      <c r="F173" s="177"/>
      <c r="G173" s="177"/>
      <c r="H173" s="177"/>
      <c r="I173" s="133"/>
    </row>
    <row r="174" spans="2:9" s="122" customFormat="1" ht="13.5" customHeight="1">
      <c r="B174" s="126"/>
      <c r="C174" s="132"/>
      <c r="D174" s="132"/>
      <c r="E174" s="133"/>
      <c r="F174" s="177"/>
      <c r="G174" s="177"/>
      <c r="H174" s="177"/>
      <c r="I174" s="133"/>
    </row>
    <row r="175" spans="2:9" s="122" customFormat="1" ht="13.5" customHeight="1">
      <c r="B175" s="126"/>
      <c r="C175" s="132"/>
      <c r="D175" s="132"/>
      <c r="E175" s="133"/>
      <c r="F175" s="177"/>
      <c r="G175" s="177"/>
      <c r="H175" s="177"/>
      <c r="I175" s="133"/>
    </row>
    <row r="176" spans="2:9" s="122" customFormat="1" ht="13.5" customHeight="1">
      <c r="B176" s="126"/>
      <c r="C176" s="132"/>
      <c r="D176" s="132"/>
      <c r="E176" s="133"/>
      <c r="F176" s="177"/>
      <c r="G176" s="177"/>
      <c r="H176" s="177"/>
      <c r="I176" s="133"/>
    </row>
    <row r="177" spans="2:9" s="122" customFormat="1" ht="13.5" customHeight="1">
      <c r="B177" s="126"/>
      <c r="C177" s="132"/>
      <c r="D177" s="132"/>
      <c r="E177" s="133"/>
      <c r="F177" s="177"/>
      <c r="G177" s="177"/>
      <c r="H177" s="177"/>
      <c r="I177" s="133"/>
    </row>
    <row r="178" spans="2:9" s="122" customFormat="1" ht="13.5" customHeight="1">
      <c r="B178" s="126"/>
      <c r="C178" s="132"/>
      <c r="D178" s="132"/>
      <c r="E178" s="133"/>
      <c r="F178" s="177"/>
      <c r="G178" s="177"/>
      <c r="H178" s="177"/>
      <c r="I178" s="133"/>
    </row>
    <row r="179" spans="2:9" s="122" customFormat="1" ht="13.5" customHeight="1">
      <c r="B179" s="126"/>
      <c r="C179" s="132"/>
      <c r="D179" s="132"/>
      <c r="E179" s="133"/>
      <c r="F179" s="177"/>
      <c r="G179" s="177"/>
      <c r="H179" s="177"/>
      <c r="I179" s="133"/>
    </row>
    <row r="180" spans="2:9" s="122" customFormat="1" ht="13.5" customHeight="1">
      <c r="B180" s="126"/>
      <c r="C180" s="132"/>
      <c r="D180" s="132"/>
      <c r="E180" s="133"/>
      <c r="F180" s="177"/>
      <c r="G180" s="177"/>
      <c r="H180" s="177"/>
      <c r="I180" s="133"/>
    </row>
    <row r="181" spans="2:9" s="122" customFormat="1" ht="13.5" customHeight="1">
      <c r="B181" s="126"/>
      <c r="C181" s="132"/>
      <c r="D181" s="132"/>
      <c r="E181" s="133"/>
      <c r="F181" s="177"/>
      <c r="G181" s="177"/>
      <c r="H181" s="177"/>
      <c r="I181" s="133"/>
    </row>
    <row r="182" spans="2:9" s="122" customFormat="1" ht="13.5" customHeight="1">
      <c r="B182" s="126"/>
      <c r="C182" s="132"/>
      <c r="D182" s="132"/>
      <c r="E182" s="133"/>
      <c r="F182" s="177"/>
      <c r="G182" s="177"/>
      <c r="H182" s="177"/>
      <c r="I182" s="133"/>
    </row>
    <row r="183" spans="2:9" s="122" customFormat="1" ht="13.5" customHeight="1">
      <c r="B183" s="126"/>
      <c r="C183" s="132"/>
      <c r="D183" s="132"/>
      <c r="E183" s="133"/>
      <c r="F183" s="177"/>
      <c r="G183" s="177"/>
      <c r="H183" s="177"/>
      <c r="I183" s="133"/>
    </row>
    <row r="184" spans="2:9" s="122" customFormat="1" ht="13.5" customHeight="1">
      <c r="B184" s="126"/>
      <c r="C184" s="132"/>
      <c r="D184" s="132"/>
      <c r="E184" s="133"/>
      <c r="F184" s="177"/>
      <c r="G184" s="177"/>
      <c r="H184" s="177"/>
      <c r="I184" s="133"/>
    </row>
    <row r="185" spans="2:9" s="122" customFormat="1" ht="13.5" customHeight="1">
      <c r="B185" s="126"/>
      <c r="C185" s="132"/>
      <c r="D185" s="132"/>
      <c r="E185" s="133"/>
      <c r="F185" s="177"/>
      <c r="G185" s="177"/>
      <c r="H185" s="177"/>
      <c r="I185" s="133"/>
    </row>
    <row r="186" spans="2:9" s="122" customFormat="1" ht="13.5" customHeight="1">
      <c r="B186" s="126"/>
      <c r="C186" s="132"/>
      <c r="D186" s="132"/>
      <c r="E186" s="133"/>
      <c r="F186" s="177"/>
      <c r="G186" s="177"/>
      <c r="H186" s="177"/>
      <c r="I186" s="133"/>
    </row>
    <row r="187" spans="2:9" s="122" customFormat="1" ht="14.25">
      <c r="B187" s="126"/>
      <c r="C187" s="132"/>
      <c r="D187" s="132"/>
      <c r="E187" s="133"/>
      <c r="F187" s="177"/>
      <c r="G187" s="177"/>
      <c r="H187" s="177"/>
      <c r="I187" s="133"/>
    </row>
    <row r="188" spans="2:9" s="122" customFormat="1" ht="14.25">
      <c r="B188" s="126"/>
      <c r="C188" s="132"/>
      <c r="D188" s="132"/>
      <c r="E188" s="133"/>
      <c r="F188" s="177"/>
      <c r="G188" s="177"/>
      <c r="H188" s="177"/>
      <c r="I188" s="133"/>
    </row>
    <row r="189" spans="2:9" s="122" customFormat="1" ht="14.25">
      <c r="B189" s="126"/>
      <c r="C189" s="132"/>
      <c r="D189" s="132"/>
      <c r="E189" s="133"/>
      <c r="F189" s="177"/>
      <c r="G189" s="177"/>
      <c r="H189" s="177"/>
      <c r="I189" s="133"/>
    </row>
    <row r="190" spans="2:9" s="122" customFormat="1" ht="14.25">
      <c r="B190" s="126"/>
      <c r="C190" s="132"/>
      <c r="D190" s="132"/>
      <c r="E190" s="133"/>
      <c r="F190" s="177"/>
      <c r="G190" s="177"/>
      <c r="H190" s="177"/>
      <c r="I190" s="133"/>
    </row>
    <row r="191" spans="2:9" s="122" customFormat="1" ht="14.25">
      <c r="B191" s="126"/>
      <c r="C191" s="132"/>
      <c r="D191" s="132"/>
      <c r="E191" s="133"/>
      <c r="F191" s="177"/>
      <c r="G191" s="177"/>
      <c r="H191" s="177"/>
      <c r="I191" s="133"/>
    </row>
    <row r="192" spans="2:9" s="122" customFormat="1" ht="14.25">
      <c r="B192" s="126"/>
      <c r="C192" s="132"/>
      <c r="D192" s="132"/>
      <c r="E192" s="133"/>
      <c r="F192" s="177"/>
      <c r="G192" s="177"/>
      <c r="H192" s="177"/>
      <c r="I192" s="133"/>
    </row>
    <row r="193" spans="2:9" s="122" customFormat="1" ht="14.25">
      <c r="B193" s="126"/>
      <c r="C193" s="132"/>
      <c r="D193" s="132"/>
      <c r="E193" s="133"/>
      <c r="F193" s="177"/>
      <c r="G193" s="177"/>
      <c r="H193" s="177"/>
      <c r="I193" s="133"/>
    </row>
    <row r="194" spans="2:9" s="122" customFormat="1" ht="14.25">
      <c r="B194" s="126"/>
      <c r="C194" s="132"/>
      <c r="D194" s="132"/>
      <c r="E194" s="133"/>
      <c r="F194" s="177"/>
      <c r="G194" s="177"/>
      <c r="H194" s="177"/>
      <c r="I194" s="133"/>
    </row>
    <row r="195" spans="2:9" s="122" customFormat="1" ht="14.25">
      <c r="B195" s="126"/>
      <c r="C195" s="132"/>
      <c r="D195" s="132"/>
      <c r="E195" s="133"/>
      <c r="F195" s="177"/>
      <c r="G195" s="177"/>
      <c r="H195" s="177"/>
      <c r="I195" s="133"/>
    </row>
    <row r="196" spans="2:9" s="122" customFormat="1" ht="14.25">
      <c r="B196" s="126"/>
      <c r="C196" s="132"/>
      <c r="D196" s="132"/>
      <c r="E196" s="133"/>
      <c r="F196" s="177"/>
      <c r="G196" s="177"/>
      <c r="H196" s="177"/>
      <c r="I196" s="133"/>
    </row>
    <row r="197" spans="2:9" s="122" customFormat="1" ht="14.25">
      <c r="B197" s="126"/>
      <c r="C197" s="132"/>
      <c r="D197" s="132"/>
      <c r="E197" s="133"/>
      <c r="F197" s="177"/>
      <c r="G197" s="177"/>
      <c r="H197" s="177"/>
      <c r="I197" s="133"/>
    </row>
    <row r="198" spans="2:9" s="122" customFormat="1" ht="14.25">
      <c r="B198" s="126"/>
      <c r="C198" s="132"/>
      <c r="D198" s="132"/>
      <c r="E198" s="133"/>
      <c r="F198" s="177"/>
      <c r="G198" s="177"/>
      <c r="H198" s="177"/>
      <c r="I198" s="133"/>
    </row>
    <row r="199" spans="2:9" s="122" customFormat="1" ht="14.25">
      <c r="B199" s="126"/>
      <c r="C199" s="132"/>
      <c r="D199" s="132"/>
      <c r="E199" s="133"/>
      <c r="F199" s="177"/>
      <c r="G199" s="177"/>
      <c r="H199" s="177"/>
      <c r="I199" s="133"/>
    </row>
    <row r="200" spans="2:9" s="122" customFormat="1" ht="14.25">
      <c r="B200" s="126"/>
      <c r="C200" s="132"/>
      <c r="D200" s="132"/>
      <c r="E200" s="133"/>
      <c r="F200" s="177"/>
      <c r="G200" s="177"/>
      <c r="H200" s="177"/>
      <c r="I200" s="133"/>
    </row>
    <row r="201" spans="2:9" s="122" customFormat="1" ht="14.25">
      <c r="B201" s="126"/>
      <c r="C201" s="132"/>
      <c r="D201" s="132"/>
      <c r="E201" s="133"/>
      <c r="F201" s="177"/>
      <c r="G201" s="177"/>
      <c r="H201" s="177"/>
      <c r="I201" s="133"/>
    </row>
    <row r="202" spans="2:9" s="122" customFormat="1" ht="14.25">
      <c r="B202" s="126"/>
      <c r="C202" s="132"/>
      <c r="D202" s="132"/>
      <c r="E202" s="133"/>
      <c r="F202" s="177"/>
      <c r="G202" s="177"/>
      <c r="H202" s="177"/>
      <c r="I202" s="133"/>
    </row>
    <row r="203" spans="2:9" s="122" customFormat="1" ht="14.25">
      <c r="B203" s="126"/>
      <c r="C203" s="132"/>
      <c r="D203" s="132"/>
      <c r="E203" s="133"/>
      <c r="F203" s="177"/>
      <c r="G203" s="177"/>
      <c r="H203" s="177"/>
      <c r="I203" s="133"/>
    </row>
    <row r="204" spans="2:9" s="122" customFormat="1" ht="14.25">
      <c r="B204" s="126"/>
      <c r="C204" s="132"/>
      <c r="D204" s="132"/>
      <c r="E204" s="133"/>
      <c r="F204" s="177"/>
      <c r="G204" s="177"/>
      <c r="H204" s="177"/>
      <c r="I204" s="133"/>
    </row>
  </sheetData>
  <sheetProtection/>
  <printOptions/>
  <pageMargins left="0.1968503937007874" right="0.1968503937007874" top="0.35433070866141736" bottom="0.2362204724409449" header="0.2362204724409449" footer="0.1574803149606299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5:EK23"/>
  <sheetViews>
    <sheetView zoomScalePageLayoutView="0" workbookViewId="0" topLeftCell="CG1">
      <selection activeCell="EL8" sqref="EL8"/>
    </sheetView>
  </sheetViews>
  <sheetFormatPr defaultColWidth="10.7109375" defaultRowHeight="12.75"/>
  <cols>
    <col min="1" max="1" width="11.8515625" style="143" customWidth="1"/>
    <col min="2" max="2" width="12.28125" style="143" customWidth="1"/>
    <col min="3" max="3" width="3.8515625" style="143" customWidth="1"/>
    <col min="4" max="5" width="16.7109375" style="143" customWidth="1"/>
    <col min="6" max="6" width="3.8515625" style="143" customWidth="1"/>
    <col min="7" max="8" width="10.28125" style="143" bestFit="1" customWidth="1"/>
    <col min="9" max="9" width="3.8515625" style="143" customWidth="1"/>
    <col min="10" max="11" width="10.28125" style="143" bestFit="1" customWidth="1"/>
    <col min="12" max="12" width="3.8515625" style="143" bestFit="1" customWidth="1"/>
    <col min="13" max="13" width="12.7109375" style="143" bestFit="1" customWidth="1"/>
    <col min="14" max="14" width="15.28125" style="143" customWidth="1"/>
    <col min="15" max="15" width="4.421875" style="143" bestFit="1" customWidth="1"/>
    <col min="16" max="17" width="10.28125" style="143" bestFit="1" customWidth="1"/>
    <col min="18" max="18" width="4.421875" style="143" bestFit="1" customWidth="1"/>
    <col min="19" max="19" width="15.28125" style="143" customWidth="1"/>
    <col min="20" max="20" width="11.7109375" style="143" customWidth="1"/>
    <col min="21" max="21" width="4.00390625" style="143" bestFit="1" customWidth="1"/>
    <col min="22" max="23" width="10.28125" style="143" bestFit="1" customWidth="1"/>
    <col min="24" max="24" width="3.8515625" style="143" bestFit="1" customWidth="1"/>
    <col min="25" max="26" width="10.28125" style="143" bestFit="1" customWidth="1"/>
    <col min="27" max="27" width="3.8515625" style="143" bestFit="1" customWidth="1"/>
    <col min="28" max="28" width="9.421875" style="143" bestFit="1" customWidth="1"/>
    <col min="29" max="29" width="10.57421875" style="143" bestFit="1" customWidth="1"/>
    <col min="30" max="30" width="3.8515625" style="143" bestFit="1" customWidth="1"/>
    <col min="31" max="31" width="11.7109375" style="143" customWidth="1"/>
    <col min="32" max="32" width="16.57421875" style="143" customWidth="1"/>
    <col min="33" max="33" width="4.00390625" style="143" bestFit="1" customWidth="1"/>
    <col min="34" max="34" width="11.140625" style="143" bestFit="1" customWidth="1"/>
    <col min="35" max="35" width="12.421875" style="143" customWidth="1"/>
    <col min="36" max="36" width="3.8515625" style="143" bestFit="1" customWidth="1"/>
    <col min="37" max="37" width="11.140625" style="143" bestFit="1" customWidth="1"/>
    <col min="38" max="38" width="13.7109375" style="143" customWidth="1"/>
    <col min="39" max="39" width="4.00390625" style="143" bestFit="1" customWidth="1"/>
    <col min="40" max="40" width="11.7109375" style="143" customWidth="1"/>
    <col min="41" max="41" width="11.140625" style="143" customWidth="1"/>
    <col min="42" max="42" width="3.8515625" style="143" bestFit="1" customWidth="1"/>
    <col min="43" max="43" width="10.28125" style="164" customWidth="1"/>
    <col min="44" max="44" width="12.140625" style="164" customWidth="1"/>
    <col min="45" max="45" width="3.8515625" style="164" bestFit="1" customWidth="1"/>
    <col min="46" max="46" width="10.00390625" style="164" customWidth="1"/>
    <col min="47" max="47" width="11.8515625" style="164" customWidth="1"/>
    <col min="48" max="48" width="3.8515625" style="164" bestFit="1" customWidth="1"/>
    <col min="49" max="49" width="10.57421875" style="164" customWidth="1"/>
    <col min="50" max="50" width="14.140625" style="164" customWidth="1"/>
    <col min="51" max="51" width="3.8515625" style="143" bestFit="1" customWidth="1"/>
    <col min="52" max="52" width="10.00390625" style="143" customWidth="1"/>
    <col min="53" max="53" width="12.28125" style="143" customWidth="1"/>
    <col min="54" max="54" width="3.8515625" style="143" bestFit="1" customWidth="1"/>
    <col min="55" max="55" width="10.57421875" style="143" customWidth="1"/>
    <col min="56" max="56" width="11.00390625" style="143" customWidth="1"/>
    <col min="57" max="57" width="4.00390625" style="140" bestFit="1" customWidth="1"/>
    <col min="58" max="58" width="10.00390625" style="163" customWidth="1"/>
    <col min="59" max="59" width="12.28125" style="163" customWidth="1"/>
    <col min="60" max="60" width="3.8515625" style="163" bestFit="1" customWidth="1"/>
    <col min="61" max="61" width="10.57421875" style="163" customWidth="1"/>
    <col min="62" max="62" width="11.00390625" style="163" customWidth="1"/>
    <col min="63" max="63" width="4.00390625" style="164" bestFit="1" customWidth="1"/>
    <col min="64" max="64" width="10.57421875" style="140" customWidth="1"/>
    <col min="65" max="65" width="11.28125" style="140" customWidth="1"/>
    <col min="66" max="66" width="11.421875" style="140" customWidth="1"/>
    <col min="67" max="67" width="11.28125" style="140" customWidth="1"/>
    <col min="68" max="68" width="10.7109375" style="140" customWidth="1"/>
    <col min="69" max="69" width="11.8515625" style="140" customWidth="1"/>
    <col min="70" max="70" width="10.57421875" style="140" customWidth="1"/>
    <col min="71" max="71" width="10.7109375" style="140" customWidth="1"/>
    <col min="72" max="72" width="11.7109375" style="140" customWidth="1"/>
    <col min="73" max="73" width="10.28125" style="140" customWidth="1"/>
    <col min="74" max="74" width="10.7109375" style="140" customWidth="1"/>
    <col min="75" max="76" width="10.57421875" style="140" customWidth="1"/>
    <col min="77" max="77" width="10.7109375" style="140" customWidth="1"/>
    <col min="78" max="78" width="4.00390625" style="140" bestFit="1" customWidth="1"/>
    <col min="79" max="79" width="10.28125" style="140" customWidth="1"/>
    <col min="80" max="80" width="10.7109375" style="140" customWidth="1"/>
    <col min="81" max="81" width="4.00390625" style="142" bestFit="1" customWidth="1"/>
    <col min="82" max="83" width="12.28125" style="142" customWidth="1"/>
    <col min="84" max="84" width="4.00390625" style="142" bestFit="1" customWidth="1"/>
    <col min="85" max="85" width="12.7109375" style="140" customWidth="1"/>
    <col min="86" max="86" width="10.7109375" style="140" customWidth="1"/>
    <col min="87" max="87" width="4.00390625" style="140" bestFit="1" customWidth="1"/>
    <col min="88" max="89" width="12.28125" style="142" customWidth="1"/>
    <col min="90" max="90" width="4.00390625" style="142" bestFit="1" customWidth="1"/>
    <col min="91" max="92" width="14.7109375" style="140" customWidth="1"/>
    <col min="93" max="93" width="4.00390625" style="140" bestFit="1" customWidth="1"/>
    <col min="94" max="94" width="10.7109375" style="140" bestFit="1" customWidth="1"/>
    <col min="95" max="95" width="11.140625" style="140" bestFit="1" customWidth="1"/>
    <col min="96" max="96" width="4.00390625" style="140" bestFit="1" customWidth="1"/>
    <col min="97" max="97" width="12.28125" style="140" bestFit="1" customWidth="1"/>
    <col min="98" max="98" width="11.140625" style="140" bestFit="1" customWidth="1"/>
    <col min="99" max="99" width="4.00390625" style="140" bestFit="1" customWidth="1"/>
    <col min="100" max="100" width="10.7109375" style="140" bestFit="1" customWidth="1"/>
    <col min="101" max="101" width="11.8515625" style="140" customWidth="1"/>
    <col min="102" max="102" width="4.00390625" style="140" bestFit="1" customWidth="1"/>
    <col min="103" max="103" width="10.7109375" style="140" customWidth="1"/>
    <col min="104" max="104" width="11.57421875" style="140" customWidth="1"/>
    <col min="105" max="105" width="4.00390625" style="140" bestFit="1" customWidth="1"/>
    <col min="106" max="106" width="17.28125" style="166" customWidth="1"/>
    <col min="107" max="107" width="11.8515625" style="166" customWidth="1"/>
    <col min="108" max="108" width="4.00390625" style="166" bestFit="1" customWidth="1"/>
    <col min="109" max="109" width="12.421875" style="166" customWidth="1"/>
    <col min="110" max="110" width="11.7109375" style="166" customWidth="1"/>
    <col min="111" max="111" width="4.00390625" style="166" bestFit="1" customWidth="1"/>
    <col min="112" max="141" width="0" style="140" hidden="1" customWidth="1"/>
    <col min="142" max="16384" width="10.7109375" style="140" customWidth="1"/>
  </cols>
  <sheetData>
    <row r="5" spans="1:56" ht="13.5" customHeight="1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Z5" s="140"/>
      <c r="BA5" s="140"/>
      <c r="BB5" s="140"/>
      <c r="BC5" s="140"/>
      <c r="BD5" s="140"/>
    </row>
    <row r="6" spans="1:141" s="195" customFormat="1" ht="108.75" customHeight="1">
      <c r="A6" s="232" t="s">
        <v>633</v>
      </c>
      <c r="B6" s="232" t="s">
        <v>633</v>
      </c>
      <c r="C6" s="192" t="s">
        <v>372</v>
      </c>
      <c r="D6" s="232" t="s">
        <v>634</v>
      </c>
      <c r="E6" s="232" t="s">
        <v>634</v>
      </c>
      <c r="F6" s="192" t="s">
        <v>372</v>
      </c>
      <c r="G6" s="232" t="s">
        <v>635</v>
      </c>
      <c r="H6" s="232" t="s">
        <v>575</v>
      </c>
      <c r="I6" s="192" t="s">
        <v>372</v>
      </c>
      <c r="J6" s="232" t="s">
        <v>636</v>
      </c>
      <c r="K6" s="232" t="s">
        <v>463</v>
      </c>
      <c r="L6" s="192" t="s">
        <v>372</v>
      </c>
      <c r="M6" s="232" t="s">
        <v>637</v>
      </c>
      <c r="N6" s="232" t="s">
        <v>464</v>
      </c>
      <c r="O6" s="192" t="s">
        <v>372</v>
      </c>
      <c r="P6" s="232" t="s">
        <v>465</v>
      </c>
      <c r="Q6" s="232" t="s">
        <v>481</v>
      </c>
      <c r="R6" s="192" t="s">
        <v>372</v>
      </c>
      <c r="S6" s="232" t="s">
        <v>466</v>
      </c>
      <c r="T6" s="232" t="s">
        <v>576</v>
      </c>
      <c r="U6" s="192" t="s">
        <v>372</v>
      </c>
      <c r="V6" s="232" t="s">
        <v>467</v>
      </c>
      <c r="W6" s="232" t="s">
        <v>461</v>
      </c>
      <c r="X6" s="192" t="s">
        <v>372</v>
      </c>
      <c r="Y6" s="232" t="s">
        <v>468</v>
      </c>
      <c r="Z6" s="232" t="s">
        <v>462</v>
      </c>
      <c r="AA6" s="192" t="s">
        <v>372</v>
      </c>
      <c r="AB6" s="232" t="s">
        <v>469</v>
      </c>
      <c r="AC6" s="232" t="s">
        <v>623</v>
      </c>
      <c r="AD6" s="192" t="s">
        <v>372</v>
      </c>
      <c r="AE6" s="232" t="s">
        <v>454</v>
      </c>
      <c r="AF6" s="232" t="s">
        <v>624</v>
      </c>
      <c r="AG6" s="192" t="s">
        <v>372</v>
      </c>
      <c r="AH6" s="232" t="s">
        <v>467</v>
      </c>
      <c r="AI6" s="232" t="s">
        <v>625</v>
      </c>
      <c r="AJ6" s="192" t="s">
        <v>372</v>
      </c>
      <c r="AK6" s="232" t="s">
        <v>468</v>
      </c>
      <c r="AL6" s="232" t="s">
        <v>626</v>
      </c>
      <c r="AM6" s="192" t="s">
        <v>372</v>
      </c>
      <c r="AN6" s="232" t="s">
        <v>455</v>
      </c>
      <c r="AO6" s="232" t="s">
        <v>474</v>
      </c>
      <c r="AP6" s="192" t="s">
        <v>372</v>
      </c>
      <c r="AQ6" s="232" t="s">
        <v>456</v>
      </c>
      <c r="AR6" s="232" t="s">
        <v>475</v>
      </c>
      <c r="AS6" s="192" t="s">
        <v>372</v>
      </c>
      <c r="AT6" s="232" t="s">
        <v>457</v>
      </c>
      <c r="AU6" s="232" t="s">
        <v>476</v>
      </c>
      <c r="AV6" s="192" t="s">
        <v>372</v>
      </c>
      <c r="AW6" s="232" t="s">
        <v>458</v>
      </c>
      <c r="AX6" s="232" t="s">
        <v>477</v>
      </c>
      <c r="AY6" s="192" t="s">
        <v>372</v>
      </c>
      <c r="AZ6" s="232" t="s">
        <v>459</v>
      </c>
      <c r="BA6" s="232" t="s">
        <v>478</v>
      </c>
      <c r="BB6" s="192" t="s">
        <v>372</v>
      </c>
      <c r="BC6" s="232" t="s">
        <v>460</v>
      </c>
      <c r="BD6" s="232" t="s">
        <v>486</v>
      </c>
      <c r="BE6" s="192" t="s">
        <v>372</v>
      </c>
      <c r="BF6" s="232" t="s">
        <v>495</v>
      </c>
      <c r="BG6" s="232" t="s">
        <v>496</v>
      </c>
      <c r="BH6" s="192" t="s">
        <v>372</v>
      </c>
      <c r="BI6" s="232" t="s">
        <v>497</v>
      </c>
      <c r="BJ6" s="232" t="s">
        <v>498</v>
      </c>
      <c r="BK6" s="192" t="s">
        <v>372</v>
      </c>
      <c r="BL6" s="232" t="s">
        <v>470</v>
      </c>
      <c r="BM6" s="232" t="s">
        <v>479</v>
      </c>
      <c r="BN6" s="192" t="s">
        <v>372</v>
      </c>
      <c r="BO6" s="232" t="s">
        <v>471</v>
      </c>
      <c r="BP6" s="232" t="s">
        <v>480</v>
      </c>
      <c r="BQ6" s="192" t="s">
        <v>372</v>
      </c>
      <c r="BR6" s="232" t="s">
        <v>472</v>
      </c>
      <c r="BS6" s="232" t="s">
        <v>487</v>
      </c>
      <c r="BT6" s="192" t="s">
        <v>372</v>
      </c>
      <c r="BU6" s="232" t="s">
        <v>473</v>
      </c>
      <c r="BV6" s="232" t="s">
        <v>488</v>
      </c>
      <c r="BW6" s="192" t="s">
        <v>372</v>
      </c>
      <c r="BX6" s="232" t="s">
        <v>629</v>
      </c>
      <c r="BY6" s="232" t="s">
        <v>630</v>
      </c>
      <c r="BZ6" s="192" t="s">
        <v>372</v>
      </c>
      <c r="CA6" s="232" t="s">
        <v>629</v>
      </c>
      <c r="CB6" s="232" t="s">
        <v>631</v>
      </c>
      <c r="CC6" s="192" t="s">
        <v>372</v>
      </c>
      <c r="CD6" s="232" t="s">
        <v>638</v>
      </c>
      <c r="CE6" s="232" t="s">
        <v>639</v>
      </c>
      <c r="CF6" s="192" t="s">
        <v>372</v>
      </c>
      <c r="CG6" s="232" t="s">
        <v>640</v>
      </c>
      <c r="CH6" s="232" t="s">
        <v>645</v>
      </c>
      <c r="CI6" s="192" t="s">
        <v>372</v>
      </c>
      <c r="CJ6" s="232" t="s">
        <v>482</v>
      </c>
      <c r="CK6" s="232" t="s">
        <v>627</v>
      </c>
      <c r="CL6" s="192" t="s">
        <v>372</v>
      </c>
      <c r="CM6" s="232" t="s">
        <v>483</v>
      </c>
      <c r="CN6" s="232" t="s">
        <v>632</v>
      </c>
      <c r="CO6" s="192" t="s">
        <v>372</v>
      </c>
      <c r="CP6" s="232" t="s">
        <v>484</v>
      </c>
      <c r="CQ6" s="232" t="s">
        <v>489</v>
      </c>
      <c r="CR6" s="192" t="s">
        <v>372</v>
      </c>
      <c r="CS6" s="232" t="s">
        <v>485</v>
      </c>
      <c r="CT6" s="232" t="s">
        <v>490</v>
      </c>
      <c r="CU6" s="192" t="s">
        <v>372</v>
      </c>
      <c r="CV6" s="232" t="s">
        <v>491</v>
      </c>
      <c r="CW6" s="232" t="s">
        <v>499</v>
      </c>
      <c r="CX6" s="192" t="s">
        <v>372</v>
      </c>
      <c r="CY6" s="232" t="s">
        <v>492</v>
      </c>
      <c r="CZ6" s="232" t="s">
        <v>628</v>
      </c>
      <c r="DA6" s="192" t="s">
        <v>372</v>
      </c>
      <c r="DB6" s="232" t="s">
        <v>493</v>
      </c>
      <c r="DC6" s="232" t="s">
        <v>647</v>
      </c>
      <c r="DD6" s="192" t="s">
        <v>372</v>
      </c>
      <c r="DE6" s="232" t="s">
        <v>494</v>
      </c>
      <c r="DF6" s="232" t="s">
        <v>646</v>
      </c>
      <c r="DG6" s="192" t="s">
        <v>372</v>
      </c>
      <c r="DH6" s="193" t="s">
        <v>555</v>
      </c>
      <c r="DI6" s="193" t="s">
        <v>556</v>
      </c>
      <c r="DJ6" s="194" t="s">
        <v>372</v>
      </c>
      <c r="DK6" s="193" t="s">
        <v>557</v>
      </c>
      <c r="DL6" s="193" t="s">
        <v>558</v>
      </c>
      <c r="DM6" s="194" t="s">
        <v>372</v>
      </c>
      <c r="DN6" s="193" t="s">
        <v>559</v>
      </c>
      <c r="DO6" s="193" t="s">
        <v>560</v>
      </c>
      <c r="DP6" s="194" t="s">
        <v>372</v>
      </c>
      <c r="DQ6" s="193" t="s">
        <v>561</v>
      </c>
      <c r="DR6" s="193" t="s">
        <v>562</v>
      </c>
      <c r="DS6" s="194" t="s">
        <v>372</v>
      </c>
      <c r="DT6" s="193" t="s">
        <v>563</v>
      </c>
      <c r="DU6" s="193" t="s">
        <v>564</v>
      </c>
      <c r="DV6" s="194" t="s">
        <v>372</v>
      </c>
      <c r="DW6" s="193" t="s">
        <v>565</v>
      </c>
      <c r="DX6" s="193" t="s">
        <v>566</v>
      </c>
      <c r="DY6" s="194" t="s">
        <v>372</v>
      </c>
      <c r="DZ6" s="193" t="s">
        <v>567</v>
      </c>
      <c r="EA6" s="193" t="s">
        <v>568</v>
      </c>
      <c r="EB6" s="194" t="s">
        <v>372</v>
      </c>
      <c r="EC6" s="193" t="s">
        <v>569</v>
      </c>
      <c r="ED6" s="193" t="s">
        <v>570</v>
      </c>
      <c r="EE6" s="194" t="s">
        <v>372</v>
      </c>
      <c r="EF6" s="193" t="s">
        <v>571</v>
      </c>
      <c r="EG6" s="193" t="s">
        <v>572</v>
      </c>
      <c r="EH6" s="194" t="s">
        <v>372</v>
      </c>
      <c r="EI6" s="193" t="s">
        <v>573</v>
      </c>
      <c r="EJ6" s="193" t="s">
        <v>574</v>
      </c>
      <c r="EK6" s="194" t="s">
        <v>372</v>
      </c>
    </row>
    <row r="7" spans="1:141" s="164" customFormat="1" ht="24.75" customHeight="1">
      <c r="A7" s="186">
        <v>1</v>
      </c>
      <c r="B7" s="186">
        <f aca="true" t="shared" si="0" ref="B7:BM7">A7+1</f>
        <v>2</v>
      </c>
      <c r="C7" s="238">
        <f t="shared" si="0"/>
        <v>3</v>
      </c>
      <c r="D7" s="186">
        <f t="shared" si="0"/>
        <v>4</v>
      </c>
      <c r="E7" s="186">
        <f t="shared" si="0"/>
        <v>5</v>
      </c>
      <c r="F7" s="238">
        <f t="shared" si="0"/>
        <v>6</v>
      </c>
      <c r="G7" s="186">
        <f t="shared" si="0"/>
        <v>7</v>
      </c>
      <c r="H7" s="186">
        <f t="shared" si="0"/>
        <v>8</v>
      </c>
      <c r="I7" s="238">
        <f t="shared" si="0"/>
        <v>9</v>
      </c>
      <c r="J7" s="186">
        <f t="shared" si="0"/>
        <v>10</v>
      </c>
      <c r="K7" s="186">
        <f t="shared" si="0"/>
        <v>11</v>
      </c>
      <c r="L7" s="238">
        <f t="shared" si="0"/>
        <v>12</v>
      </c>
      <c r="M7" s="186">
        <f t="shared" si="0"/>
        <v>13</v>
      </c>
      <c r="N7" s="186">
        <f t="shared" si="0"/>
        <v>14</v>
      </c>
      <c r="O7" s="238">
        <f t="shared" si="0"/>
        <v>15</v>
      </c>
      <c r="P7" s="186">
        <f t="shared" si="0"/>
        <v>16</v>
      </c>
      <c r="Q7" s="186">
        <f t="shared" si="0"/>
        <v>17</v>
      </c>
      <c r="R7" s="238">
        <f t="shared" si="0"/>
        <v>18</v>
      </c>
      <c r="S7" s="186">
        <f t="shared" si="0"/>
        <v>19</v>
      </c>
      <c r="T7" s="186">
        <f t="shared" si="0"/>
        <v>20</v>
      </c>
      <c r="U7" s="238">
        <f t="shared" si="0"/>
        <v>21</v>
      </c>
      <c r="V7" s="186">
        <f t="shared" si="0"/>
        <v>22</v>
      </c>
      <c r="W7" s="186">
        <f t="shared" si="0"/>
        <v>23</v>
      </c>
      <c r="X7" s="238">
        <f t="shared" si="0"/>
        <v>24</v>
      </c>
      <c r="Y7" s="186">
        <f t="shared" si="0"/>
        <v>25</v>
      </c>
      <c r="Z7" s="186">
        <f t="shared" si="0"/>
        <v>26</v>
      </c>
      <c r="AA7" s="238">
        <f t="shared" si="0"/>
        <v>27</v>
      </c>
      <c r="AB7" s="186">
        <f t="shared" si="0"/>
        <v>28</v>
      </c>
      <c r="AC7" s="186">
        <f t="shared" si="0"/>
        <v>29</v>
      </c>
      <c r="AD7" s="238">
        <f t="shared" si="0"/>
        <v>30</v>
      </c>
      <c r="AE7" s="186">
        <f t="shared" si="0"/>
        <v>31</v>
      </c>
      <c r="AF7" s="186">
        <f t="shared" si="0"/>
        <v>32</v>
      </c>
      <c r="AG7" s="238">
        <f t="shared" si="0"/>
        <v>33</v>
      </c>
      <c r="AH7" s="186">
        <f t="shared" si="0"/>
        <v>34</v>
      </c>
      <c r="AI7" s="186">
        <f t="shared" si="0"/>
        <v>35</v>
      </c>
      <c r="AJ7" s="238">
        <f t="shared" si="0"/>
        <v>36</v>
      </c>
      <c r="AK7" s="186">
        <f t="shared" si="0"/>
        <v>37</v>
      </c>
      <c r="AL7" s="186">
        <f t="shared" si="0"/>
        <v>38</v>
      </c>
      <c r="AM7" s="238">
        <f t="shared" si="0"/>
        <v>39</v>
      </c>
      <c r="AN7" s="186">
        <f t="shared" si="0"/>
        <v>40</v>
      </c>
      <c r="AO7" s="186">
        <f t="shared" si="0"/>
        <v>41</v>
      </c>
      <c r="AP7" s="238">
        <f t="shared" si="0"/>
        <v>42</v>
      </c>
      <c r="AQ7" s="186">
        <f t="shared" si="0"/>
        <v>43</v>
      </c>
      <c r="AR7" s="186">
        <f t="shared" si="0"/>
        <v>44</v>
      </c>
      <c r="AS7" s="238">
        <f t="shared" si="0"/>
        <v>45</v>
      </c>
      <c r="AT7" s="186">
        <f t="shared" si="0"/>
        <v>46</v>
      </c>
      <c r="AU7" s="186">
        <f t="shared" si="0"/>
        <v>47</v>
      </c>
      <c r="AV7" s="238">
        <f t="shared" si="0"/>
        <v>48</v>
      </c>
      <c r="AW7" s="186">
        <f t="shared" si="0"/>
        <v>49</v>
      </c>
      <c r="AX7" s="186">
        <f t="shared" si="0"/>
        <v>50</v>
      </c>
      <c r="AY7" s="238">
        <f t="shared" si="0"/>
        <v>51</v>
      </c>
      <c r="AZ7" s="186">
        <f t="shared" si="0"/>
        <v>52</v>
      </c>
      <c r="BA7" s="186">
        <f t="shared" si="0"/>
        <v>53</v>
      </c>
      <c r="BB7" s="238">
        <f t="shared" si="0"/>
        <v>54</v>
      </c>
      <c r="BC7" s="186">
        <f t="shared" si="0"/>
        <v>55</v>
      </c>
      <c r="BD7" s="186">
        <f t="shared" si="0"/>
        <v>56</v>
      </c>
      <c r="BE7" s="238">
        <f t="shared" si="0"/>
        <v>57</v>
      </c>
      <c r="BF7" s="186">
        <f t="shared" si="0"/>
        <v>58</v>
      </c>
      <c r="BG7" s="186">
        <f t="shared" si="0"/>
        <v>59</v>
      </c>
      <c r="BH7" s="238">
        <f t="shared" si="0"/>
        <v>60</v>
      </c>
      <c r="BI7" s="186">
        <f t="shared" si="0"/>
        <v>61</v>
      </c>
      <c r="BJ7" s="186">
        <f t="shared" si="0"/>
        <v>62</v>
      </c>
      <c r="BK7" s="238">
        <f t="shared" si="0"/>
        <v>63</v>
      </c>
      <c r="BL7" s="186">
        <f t="shared" si="0"/>
        <v>64</v>
      </c>
      <c r="BM7" s="186">
        <f t="shared" si="0"/>
        <v>65</v>
      </c>
      <c r="BN7" s="238">
        <f aca="true" t="shared" si="1" ref="BN7:DG7">BM7+1</f>
        <v>66</v>
      </c>
      <c r="BO7" s="186">
        <f t="shared" si="1"/>
        <v>67</v>
      </c>
      <c r="BP7" s="186">
        <f t="shared" si="1"/>
        <v>68</v>
      </c>
      <c r="BQ7" s="238">
        <f t="shared" si="1"/>
        <v>69</v>
      </c>
      <c r="BR7" s="186">
        <f t="shared" si="1"/>
        <v>70</v>
      </c>
      <c r="BS7" s="186">
        <f t="shared" si="1"/>
        <v>71</v>
      </c>
      <c r="BT7" s="238">
        <f t="shared" si="1"/>
        <v>72</v>
      </c>
      <c r="BU7" s="186">
        <f t="shared" si="1"/>
        <v>73</v>
      </c>
      <c r="BV7" s="186">
        <f t="shared" si="1"/>
        <v>74</v>
      </c>
      <c r="BW7" s="238">
        <f t="shared" si="1"/>
        <v>75</v>
      </c>
      <c r="BX7" s="186">
        <f t="shared" si="1"/>
        <v>76</v>
      </c>
      <c r="BY7" s="186">
        <f t="shared" si="1"/>
        <v>77</v>
      </c>
      <c r="BZ7" s="238">
        <f t="shared" si="1"/>
        <v>78</v>
      </c>
      <c r="CA7" s="186">
        <f t="shared" si="1"/>
        <v>79</v>
      </c>
      <c r="CB7" s="186">
        <f t="shared" si="1"/>
        <v>80</v>
      </c>
      <c r="CC7" s="238">
        <f t="shared" si="1"/>
        <v>81</v>
      </c>
      <c r="CD7" s="186">
        <f t="shared" si="1"/>
        <v>82</v>
      </c>
      <c r="CE7" s="186">
        <f t="shared" si="1"/>
        <v>83</v>
      </c>
      <c r="CF7" s="238">
        <f t="shared" si="1"/>
        <v>84</v>
      </c>
      <c r="CG7" s="186">
        <f t="shared" si="1"/>
        <v>85</v>
      </c>
      <c r="CH7" s="186">
        <f t="shared" si="1"/>
        <v>86</v>
      </c>
      <c r="CI7" s="238">
        <f t="shared" si="1"/>
        <v>87</v>
      </c>
      <c r="CJ7" s="186">
        <f t="shared" si="1"/>
        <v>88</v>
      </c>
      <c r="CK7" s="186">
        <f t="shared" si="1"/>
        <v>89</v>
      </c>
      <c r="CL7" s="238">
        <f t="shared" si="1"/>
        <v>90</v>
      </c>
      <c r="CM7" s="186">
        <f t="shared" si="1"/>
        <v>91</v>
      </c>
      <c r="CN7" s="186">
        <f t="shared" si="1"/>
        <v>92</v>
      </c>
      <c r="CO7" s="238">
        <f t="shared" si="1"/>
        <v>93</v>
      </c>
      <c r="CP7" s="186">
        <f t="shared" si="1"/>
        <v>94</v>
      </c>
      <c r="CQ7" s="186">
        <f t="shared" si="1"/>
        <v>95</v>
      </c>
      <c r="CR7" s="238">
        <f t="shared" si="1"/>
        <v>96</v>
      </c>
      <c r="CS7" s="186">
        <f t="shared" si="1"/>
        <v>97</v>
      </c>
      <c r="CT7" s="186">
        <f t="shared" si="1"/>
        <v>98</v>
      </c>
      <c r="CU7" s="238">
        <f t="shared" si="1"/>
        <v>99</v>
      </c>
      <c r="CV7" s="186">
        <f t="shared" si="1"/>
        <v>100</v>
      </c>
      <c r="CW7" s="186">
        <f t="shared" si="1"/>
        <v>101</v>
      </c>
      <c r="CX7" s="238">
        <f t="shared" si="1"/>
        <v>102</v>
      </c>
      <c r="CY7" s="186">
        <f t="shared" si="1"/>
        <v>103</v>
      </c>
      <c r="CZ7" s="186">
        <f t="shared" si="1"/>
        <v>104</v>
      </c>
      <c r="DA7" s="238">
        <f t="shared" si="1"/>
        <v>105</v>
      </c>
      <c r="DB7" s="186">
        <f t="shared" si="1"/>
        <v>106</v>
      </c>
      <c r="DC7" s="186">
        <f t="shared" si="1"/>
        <v>107</v>
      </c>
      <c r="DD7" s="238">
        <f t="shared" si="1"/>
        <v>108</v>
      </c>
      <c r="DE7" s="186">
        <f t="shared" si="1"/>
        <v>109</v>
      </c>
      <c r="DF7" s="186">
        <f t="shared" si="1"/>
        <v>110</v>
      </c>
      <c r="DG7" s="238">
        <f t="shared" si="1"/>
        <v>111</v>
      </c>
      <c r="DH7" s="186">
        <f aca="true" t="shared" si="2" ref="DH7:DU7">DG7+1</f>
        <v>112</v>
      </c>
      <c r="DI7" s="185">
        <f t="shared" si="2"/>
        <v>113</v>
      </c>
      <c r="DJ7" s="185">
        <f t="shared" si="2"/>
        <v>114</v>
      </c>
      <c r="DK7" s="185">
        <f t="shared" si="2"/>
        <v>115</v>
      </c>
      <c r="DL7" s="185">
        <f t="shared" si="2"/>
        <v>116</v>
      </c>
      <c r="DM7" s="185">
        <f t="shared" si="2"/>
        <v>117</v>
      </c>
      <c r="DN7" s="185">
        <f t="shared" si="2"/>
        <v>118</v>
      </c>
      <c r="DO7" s="185">
        <f t="shared" si="2"/>
        <v>119</v>
      </c>
      <c r="DP7" s="185">
        <f t="shared" si="2"/>
        <v>120</v>
      </c>
      <c r="DQ7" s="185">
        <f t="shared" si="2"/>
        <v>121</v>
      </c>
      <c r="DR7" s="185">
        <f t="shared" si="2"/>
        <v>122</v>
      </c>
      <c r="DS7" s="185">
        <f t="shared" si="2"/>
        <v>123</v>
      </c>
      <c r="DT7" s="185">
        <f t="shared" si="2"/>
        <v>124</v>
      </c>
      <c r="DU7" s="185">
        <f t="shared" si="2"/>
        <v>125</v>
      </c>
      <c r="DV7" s="185">
        <f aca="true" t="shared" si="3" ref="DV7:EK7">DU7+1</f>
        <v>126</v>
      </c>
      <c r="DW7" s="185">
        <f t="shared" si="3"/>
        <v>127</v>
      </c>
      <c r="DX7" s="185">
        <f t="shared" si="3"/>
        <v>128</v>
      </c>
      <c r="DY7" s="185">
        <f t="shared" si="3"/>
        <v>129</v>
      </c>
      <c r="DZ7" s="185">
        <f t="shared" si="3"/>
        <v>130</v>
      </c>
      <c r="EA7" s="185">
        <f t="shared" si="3"/>
        <v>131</v>
      </c>
      <c r="EB7" s="185">
        <f t="shared" si="3"/>
        <v>132</v>
      </c>
      <c r="EC7" s="185">
        <f t="shared" si="3"/>
        <v>133</v>
      </c>
      <c r="ED7" s="185">
        <f t="shared" si="3"/>
        <v>134</v>
      </c>
      <c r="EE7" s="185">
        <f t="shared" si="3"/>
        <v>135</v>
      </c>
      <c r="EF7" s="185">
        <f t="shared" si="3"/>
        <v>136</v>
      </c>
      <c r="EG7" s="185">
        <f t="shared" si="3"/>
        <v>137</v>
      </c>
      <c r="EH7" s="185">
        <f t="shared" si="3"/>
        <v>138</v>
      </c>
      <c r="EI7" s="185">
        <f t="shared" si="3"/>
        <v>139</v>
      </c>
      <c r="EJ7" s="185">
        <f t="shared" si="3"/>
        <v>140</v>
      </c>
      <c r="EK7" s="185">
        <f t="shared" si="3"/>
        <v>141</v>
      </c>
    </row>
    <row r="8" spans="1:141" s="191" customFormat="1" ht="12.75">
      <c r="A8" s="188">
        <f>'Anexa 01'!D81</f>
        <v>-362984129</v>
      </c>
      <c r="B8" s="188">
        <f>'Anexa 01'!D74</f>
        <v>-362984129</v>
      </c>
      <c r="C8" s="187">
        <f>A8-B8</f>
        <v>0</v>
      </c>
      <c r="D8" s="188">
        <f>'Anexa 01'!E81</f>
        <v>-187558347</v>
      </c>
      <c r="E8" s="188">
        <f>'Anexa 01'!E74</f>
        <v>-187558347</v>
      </c>
      <c r="F8" s="187">
        <f>D8-E8</f>
        <v>0</v>
      </c>
      <c r="G8" s="188">
        <f>'Anexa 01'!D79</f>
        <v>0</v>
      </c>
      <c r="H8" s="188">
        <f>'Anexa 02'!D43</f>
        <v>0</v>
      </c>
      <c r="I8" s="187">
        <f>G8-H8</f>
        <v>0</v>
      </c>
      <c r="J8" s="188">
        <f>'Anexa 01'!E79</f>
        <v>0</v>
      </c>
      <c r="K8" s="188">
        <f>'Anexa 02'!E43</f>
        <v>0</v>
      </c>
      <c r="L8" s="187">
        <f>J8-K8</f>
        <v>0</v>
      </c>
      <c r="M8" s="188">
        <f>'Anexa 01'!E80</f>
        <v>187350865</v>
      </c>
      <c r="N8" s="188">
        <f>'Anexa 02'!E44</f>
        <v>187350865</v>
      </c>
      <c r="O8" s="187">
        <f>M8-N8</f>
        <v>0</v>
      </c>
      <c r="P8" s="188">
        <f>'Anexa 01'!D35</f>
        <v>0</v>
      </c>
      <c r="Q8" s="188">
        <f>'Anexa 03'!C22</f>
        <v>0</v>
      </c>
      <c r="R8" s="187">
        <f>P8-Q8</f>
        <v>0</v>
      </c>
      <c r="S8" s="188">
        <f>'Anexa 01'!E35</f>
        <v>-201260760</v>
      </c>
      <c r="T8" s="188">
        <f>'Anexa 03'!C26</f>
        <v>-201260760</v>
      </c>
      <c r="U8" s="187">
        <f>S8-T8</f>
        <v>0</v>
      </c>
      <c r="V8" s="188">
        <f>'Anexa 01'!D38</f>
        <v>0</v>
      </c>
      <c r="W8" s="188">
        <f>'Anexa 04'!D23</f>
        <v>0</v>
      </c>
      <c r="X8" s="187">
        <f>V8-W8</f>
        <v>0</v>
      </c>
      <c r="Y8" s="188">
        <f>'Anexa 01'!E38</f>
        <v>18</v>
      </c>
      <c r="Z8" s="188">
        <f>'Anexa 04'!D26</f>
        <v>18</v>
      </c>
      <c r="AA8" s="187">
        <f>Y8-Z8</f>
        <v>0</v>
      </c>
      <c r="AB8" s="188">
        <f>'Anexa 01'!D35</f>
        <v>0</v>
      </c>
      <c r="AC8" s="188">
        <f>'Anexa 40a'!D17</f>
        <v>0</v>
      </c>
      <c r="AD8" s="187">
        <f>AC8-AB8</f>
        <v>0</v>
      </c>
      <c r="AE8" s="188">
        <f>'Anexa 01'!E35</f>
        <v>-201260760</v>
      </c>
      <c r="AF8" s="188">
        <f>'Anexa 40a'!E17</f>
        <v>-201260760</v>
      </c>
      <c r="AG8" s="187">
        <f>AF8-AE8</f>
        <v>0</v>
      </c>
      <c r="AH8" s="188">
        <f>'Anexa 01'!D38</f>
        <v>0</v>
      </c>
      <c r="AI8" s="188">
        <f>'Anexa 40a'!D20</f>
        <v>0</v>
      </c>
      <c r="AJ8" s="187">
        <f>AI8-AH8</f>
        <v>0</v>
      </c>
      <c r="AK8" s="188">
        <f>'Anexa 01'!E38</f>
        <v>18</v>
      </c>
      <c r="AL8" s="188">
        <f>'Anexa 40a'!E20</f>
        <v>18</v>
      </c>
      <c r="AM8" s="187">
        <f>AL8-AK8</f>
        <v>0</v>
      </c>
      <c r="AN8" s="188">
        <f>'Anexa 01'!D50</f>
        <v>0</v>
      </c>
      <c r="AO8" s="188">
        <f>'Anexa 40a'!D24</f>
        <v>0</v>
      </c>
      <c r="AP8" s="187">
        <f>AN8-AO8</f>
        <v>0</v>
      </c>
      <c r="AQ8" s="188">
        <f>'Anexa 01'!E50</f>
        <v>0</v>
      </c>
      <c r="AR8" s="188">
        <f>'Anexa 40a'!E24</f>
        <v>0</v>
      </c>
      <c r="AS8" s="187">
        <f>AQ8-AR8</f>
        <v>0</v>
      </c>
      <c r="AT8" s="188">
        <f>'Anexa 01'!D52</f>
        <v>0</v>
      </c>
      <c r="AU8" s="188">
        <f>'Anexa 40a'!D47</f>
        <v>0</v>
      </c>
      <c r="AV8" s="187">
        <f>AT8-AU8</f>
        <v>0</v>
      </c>
      <c r="AW8" s="188">
        <f>'Anexa 01'!E52</f>
        <v>0</v>
      </c>
      <c r="AX8" s="188">
        <f>'Anexa 40a'!E47</f>
        <v>0</v>
      </c>
      <c r="AY8" s="187">
        <f>AW8-AX8</f>
        <v>0</v>
      </c>
      <c r="AZ8" s="188">
        <f>'Anexa 01'!D57</f>
        <v>36725</v>
      </c>
      <c r="BA8" s="188">
        <f>'Anexa 40a'!D32</f>
        <v>36725</v>
      </c>
      <c r="BB8" s="187">
        <f>AZ8-BA8</f>
        <v>0</v>
      </c>
      <c r="BC8" s="188">
        <f>'Anexa 01'!E57</f>
        <v>0</v>
      </c>
      <c r="BD8" s="188">
        <f>'Anexa 40a'!E32</f>
        <v>0</v>
      </c>
      <c r="BE8" s="187">
        <f>BC8-BD8</f>
        <v>0</v>
      </c>
      <c r="BF8" s="188">
        <f>'Anexa 01'!D59</f>
        <v>76052</v>
      </c>
      <c r="BG8" s="188">
        <f>'Anexa 40a'!D38</f>
        <v>76052</v>
      </c>
      <c r="BH8" s="187">
        <f>BF8-BG8</f>
        <v>0</v>
      </c>
      <c r="BI8" s="188">
        <f>'Anexa 01'!E59</f>
        <v>2924</v>
      </c>
      <c r="BJ8" s="188">
        <f>'Anexa 40a'!E38</f>
        <v>2924</v>
      </c>
      <c r="BK8" s="187">
        <f>BI8-BJ8</f>
        <v>0</v>
      </c>
      <c r="BL8" s="188">
        <f>'Anexa 01'!D67</f>
        <v>0</v>
      </c>
      <c r="BM8" s="188">
        <f>'Anexa 40a'!D39</f>
        <v>0</v>
      </c>
      <c r="BN8" s="187">
        <f>BL8-BM8</f>
        <v>0</v>
      </c>
      <c r="BO8" s="188">
        <f>'Anexa 01'!E67</f>
        <v>0</v>
      </c>
      <c r="BP8" s="188">
        <f>'Anexa 40a'!E39</f>
        <v>0</v>
      </c>
      <c r="BQ8" s="187">
        <f>BO8-BP8</f>
        <v>0</v>
      </c>
      <c r="BR8" s="188">
        <f>'Anexa 01'!D68</f>
        <v>332757</v>
      </c>
      <c r="BS8" s="188">
        <f>'Anexa 40a'!D40</f>
        <v>332757</v>
      </c>
      <c r="BT8" s="187">
        <f>BR8-BS8</f>
        <v>0</v>
      </c>
      <c r="BU8" s="188">
        <f>'Anexa 01'!E68</f>
        <v>275618</v>
      </c>
      <c r="BV8" s="188">
        <f>'Anexa 40a'!E40</f>
        <v>275618</v>
      </c>
      <c r="BW8" s="187">
        <f>BU8-BV8</f>
        <v>0</v>
      </c>
      <c r="BX8" s="233">
        <f>'Anexa 01'!D71</f>
        <v>0</v>
      </c>
      <c r="BY8" s="233">
        <f>'Anexa 40a'!D55</f>
        <v>0</v>
      </c>
      <c r="BZ8" s="187">
        <f>BX8-BY8</f>
        <v>0</v>
      </c>
      <c r="CA8" s="233">
        <f>'Anexa 01'!E71</f>
        <v>0</v>
      </c>
      <c r="CB8" s="233">
        <f>'Anexa 40a'!E55</f>
        <v>0</v>
      </c>
      <c r="CC8" s="187">
        <f>CA8-CB8</f>
        <v>0</v>
      </c>
      <c r="CD8" s="188">
        <f>'Anexa 02'!E25</f>
        <v>0</v>
      </c>
      <c r="CE8" s="188">
        <f>'Anexa 04'!G24</f>
        <v>0</v>
      </c>
      <c r="CF8" s="187">
        <f>CD8-CE8</f>
        <v>0</v>
      </c>
      <c r="CG8" s="188">
        <f>'Anexa 02'!E18</f>
        <v>1806848</v>
      </c>
      <c r="CH8" s="188">
        <f>'Anexa 06'!L24</f>
        <v>1806848</v>
      </c>
      <c r="CI8" s="187">
        <f>CG8-CH8</f>
        <v>0</v>
      </c>
      <c r="CJ8" s="188">
        <f>'Anexa 03'!C22</f>
        <v>0</v>
      </c>
      <c r="CK8" s="188">
        <f>'Anexa 40a'!D16</f>
        <v>0</v>
      </c>
      <c r="CL8" s="187">
        <f>CJ8-CK8</f>
        <v>0</v>
      </c>
      <c r="CM8" s="188">
        <f>'Anexa 03'!C26</f>
        <v>-201260760</v>
      </c>
      <c r="CN8" s="188">
        <f>'Anexa 40a'!E16</f>
        <v>-201260760</v>
      </c>
      <c r="CO8" s="187">
        <f>CM8-CN8</f>
        <v>0</v>
      </c>
      <c r="CP8" s="188">
        <f>'Anexa 03'!D22</f>
        <v>0</v>
      </c>
      <c r="CQ8" s="188">
        <f>'Anexa 40a'!D15</f>
        <v>0</v>
      </c>
      <c r="CR8" s="187">
        <f>CP8-CQ8</f>
        <v>0</v>
      </c>
      <c r="CS8" s="188">
        <f>'Anexa 03'!D26</f>
        <v>0</v>
      </c>
      <c r="CT8" s="188">
        <f>'Anexa 40a'!E15</f>
        <v>0</v>
      </c>
      <c r="CU8" s="187">
        <f>CT8-CS8</f>
        <v>0</v>
      </c>
      <c r="CV8" s="188">
        <f>'Anexa 04'!D23</f>
        <v>0</v>
      </c>
      <c r="CW8" s="188">
        <f>'Anexa 40a'!D20</f>
        <v>0</v>
      </c>
      <c r="CX8" s="187">
        <f>CW8-CV8</f>
        <v>0</v>
      </c>
      <c r="CY8" s="188">
        <f>'Anexa 04'!D26</f>
        <v>18</v>
      </c>
      <c r="CZ8" s="188">
        <f>'Anexa 40a'!E20</f>
        <v>18</v>
      </c>
      <c r="DA8" s="187">
        <f>CZ8-CY8</f>
        <v>0</v>
      </c>
      <c r="DB8" s="188">
        <f>'Anexa 03'!E26</f>
        <v>-201260760</v>
      </c>
      <c r="DC8" s="188">
        <f>'Anexa 06'!J13</f>
        <v>201260760</v>
      </c>
      <c r="DD8" s="187">
        <f>DB8+DC8</f>
        <v>0</v>
      </c>
      <c r="DE8" s="188">
        <f>'Anexa 02'!E21+'Anexa 02'!E26+'Anexa 02'!E34</f>
        <v>187350865</v>
      </c>
      <c r="DF8" s="188">
        <f>'Anexa 06'!L13</f>
        <v>187350865</v>
      </c>
      <c r="DG8" s="187">
        <f>DF8-DE8</f>
        <v>0</v>
      </c>
      <c r="DH8" s="189">
        <f>'Anexa 01'!D77</f>
        <v>0</v>
      </c>
      <c r="DI8" s="189" t="e">
        <f>#REF!</f>
        <v>#REF!</v>
      </c>
      <c r="DJ8" s="190" t="e">
        <f>DH8-DI8</f>
        <v>#REF!</v>
      </c>
      <c r="DK8" s="189">
        <f>'Anexa 01'!E77</f>
        <v>0</v>
      </c>
      <c r="DL8" s="189" t="e">
        <f>#REF!</f>
        <v>#REF!</v>
      </c>
      <c r="DM8" s="190" t="e">
        <f>DK8-DL8</f>
        <v>#REF!</v>
      </c>
      <c r="DN8" s="189">
        <f>'Anexa 01'!D78</f>
        <v>176446</v>
      </c>
      <c r="DO8" s="189" t="e">
        <f>#REF!</f>
        <v>#REF!</v>
      </c>
      <c r="DP8" s="190" t="e">
        <f>DN8-DO8</f>
        <v>#REF!</v>
      </c>
      <c r="DQ8" s="189">
        <f>'Anexa 01'!E78</f>
        <v>207482</v>
      </c>
      <c r="DR8" s="189" t="e">
        <f>#REF!</f>
        <v>#REF!</v>
      </c>
      <c r="DS8" s="190" t="e">
        <f>DQ8-DR8</f>
        <v>#REF!</v>
      </c>
      <c r="DT8" s="189">
        <f>'Anexa 01'!D79</f>
        <v>0</v>
      </c>
      <c r="DU8" s="189" t="e">
        <f>#REF!</f>
        <v>#REF!</v>
      </c>
      <c r="DV8" s="190" t="e">
        <f>DT8-DU8</f>
        <v>#REF!</v>
      </c>
      <c r="DW8" s="189">
        <f>'Anexa 01'!E79</f>
        <v>0</v>
      </c>
      <c r="DX8" s="189" t="e">
        <f>#REF!</f>
        <v>#REF!</v>
      </c>
      <c r="DY8" s="190" t="e">
        <f>DW8-DX8</f>
        <v>#REF!</v>
      </c>
      <c r="DZ8" s="189">
        <f>'Anexa 01'!D80</f>
        <v>362807683</v>
      </c>
      <c r="EA8" s="189" t="e">
        <f>#REF!</f>
        <v>#REF!</v>
      </c>
      <c r="EB8" s="190" t="e">
        <f>DZ8-EA8</f>
        <v>#REF!</v>
      </c>
      <c r="EC8" s="189">
        <f>'Anexa 01'!E80</f>
        <v>187350865</v>
      </c>
      <c r="ED8" s="189" t="e">
        <f>#REF!</f>
        <v>#REF!</v>
      </c>
      <c r="EE8" s="190" t="e">
        <f>EC8-ED8</f>
        <v>#REF!</v>
      </c>
      <c r="EF8" s="189">
        <f>'Anexa 01'!D81</f>
        <v>-362984129</v>
      </c>
      <c r="EG8" s="189" t="e">
        <f>#REF!</f>
        <v>#REF!</v>
      </c>
      <c r="EH8" s="190" t="e">
        <f>EF8-EG8</f>
        <v>#REF!</v>
      </c>
      <c r="EI8" s="189">
        <f>'Anexa 01'!E81</f>
        <v>-187558347</v>
      </c>
      <c r="EJ8" s="189" t="e">
        <f>#REF!</f>
        <v>#REF!</v>
      </c>
      <c r="EK8" s="190" t="e">
        <f>EI8-EJ8</f>
        <v>#REF!</v>
      </c>
    </row>
    <row r="9" spans="103:104" ht="12.75">
      <c r="CY9" s="141"/>
      <c r="CZ9" s="141"/>
    </row>
    <row r="12" spans="51:80" ht="12.75">
      <c r="AY12" s="145"/>
      <c r="BE12" s="144"/>
      <c r="BK12" s="165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</row>
    <row r="19" spans="43:111" s="143" customFormat="1" ht="12.75">
      <c r="AQ19" s="164"/>
      <c r="AR19" s="164"/>
      <c r="AS19" s="164"/>
      <c r="AT19" s="164"/>
      <c r="AU19" s="164"/>
      <c r="AV19" s="164"/>
      <c r="AW19" s="164"/>
      <c r="AX19" s="164"/>
      <c r="BE19" s="140"/>
      <c r="BF19" s="163"/>
      <c r="BG19" s="163"/>
      <c r="BH19" s="163"/>
      <c r="BI19" s="163"/>
      <c r="BJ19" s="163"/>
      <c r="BK19" s="164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2"/>
      <c r="CD19" s="142"/>
      <c r="CE19" s="142"/>
      <c r="CF19" s="142"/>
      <c r="CG19" s="140"/>
      <c r="CH19" s="140"/>
      <c r="CI19" s="140"/>
      <c r="CJ19" s="142"/>
      <c r="CK19" s="142"/>
      <c r="CL19" s="142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66"/>
      <c r="DC19" s="167"/>
      <c r="DD19" s="166"/>
      <c r="DE19" s="166"/>
      <c r="DF19" s="166"/>
      <c r="DG19" s="166"/>
    </row>
    <row r="23" spans="43:111" s="143" customFormat="1" ht="12.75">
      <c r="AQ23" s="164"/>
      <c r="AR23" s="164"/>
      <c r="AS23" s="164"/>
      <c r="AT23" s="164"/>
      <c r="AU23" s="164"/>
      <c r="AV23" s="164"/>
      <c r="AW23" s="164"/>
      <c r="AX23" s="164"/>
      <c r="BE23" s="140"/>
      <c r="BF23" s="163"/>
      <c r="BG23" s="163"/>
      <c r="BH23" s="163"/>
      <c r="BI23" s="163"/>
      <c r="BJ23" s="163"/>
      <c r="BK23" s="164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2"/>
      <c r="CD23" s="142"/>
      <c r="CE23" s="142"/>
      <c r="CF23" s="142"/>
      <c r="CG23" s="140"/>
      <c r="CH23" s="140"/>
      <c r="CI23" s="140"/>
      <c r="CJ23" s="142"/>
      <c r="CK23" s="142"/>
      <c r="CL23" s="142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66"/>
      <c r="DC23" s="166"/>
      <c r="DD23" s="166"/>
      <c r="DE23" s="166"/>
      <c r="DF23" s="166"/>
      <c r="DG23" s="166"/>
    </row>
  </sheetData>
  <sheetProtection/>
  <printOptions/>
  <pageMargins left="0.2362204724409449" right="0.1968503937007874" top="0.984251968503937" bottom="0.984251968503937" header="0.5118110236220472" footer="0.5118110236220472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Monica Postea</cp:lastModifiedBy>
  <cp:lastPrinted>2021-07-27T11:16:26Z</cp:lastPrinted>
  <dcterms:created xsi:type="dcterms:W3CDTF">2006-02-06T08:35:47Z</dcterms:created>
  <dcterms:modified xsi:type="dcterms:W3CDTF">2021-07-27T11:17:27Z</dcterms:modified>
  <cp:category/>
  <cp:version/>
  <cp:contentType/>
  <cp:contentStatus/>
</cp:coreProperties>
</file>