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80" windowHeight="3225" tabRatio="591" activeTab="6"/>
  </bookViews>
  <sheets>
    <sheet name="Anexa 01" sheetId="1" r:id="rId1"/>
    <sheet name="Anexa 02" sheetId="2" r:id="rId2"/>
    <sheet name="Anexa 03" sheetId="3" r:id="rId3"/>
    <sheet name="Anexa 04" sheetId="4" r:id="rId4"/>
    <sheet name="Anexa 30" sheetId="5" r:id="rId5"/>
    <sheet name="Anexa 40a" sheetId="6" r:id="rId6"/>
    <sheet name="Anexa 06" sheetId="7" r:id="rId7"/>
    <sheet name="Anexa 34" sheetId="8" r:id="rId8"/>
    <sheet name="corelatii anexa 6" sheetId="9" r:id="rId9"/>
    <sheet name="CORELATII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Area" localSheetId="8">'corelatii anexa 6'!$A$1:$H$74</definedName>
    <definedName name="_xlnm.Print_Titles" localSheetId="6">'Anexa 06'!$10:$12</definedName>
  </definedNames>
  <calcPr fullCalcOnLoad="1"/>
</workbook>
</file>

<file path=xl/sharedStrings.xml><?xml version="1.0" encoding="utf-8"?>
<sst xmlns="http://schemas.openxmlformats.org/spreadsheetml/2006/main" count="1994" uniqueCount="1171">
  <si>
    <t>eliminat ct.5180609</t>
  </si>
  <si>
    <t>C.2</t>
  </si>
  <si>
    <t>Credite pe termen lung primite</t>
  </si>
  <si>
    <t>Credite pe termen lung primite  (contractate, garantate, asimilate, etc.) de instituţiile publice (ct.1640200+ct.1650200+ct.1670201+ ct.1670209).   Total (rd.432+433+434), din care acordate de :</t>
  </si>
  <si>
    <t>eliminat ct.1670202+ct.1670203+ct.1670208</t>
  </si>
  <si>
    <t>eliminat ct.1660203+ct.1660204ct.1670201+ ct.1670203+ ct.1670208ct.1670209</t>
  </si>
  <si>
    <t xml:space="preserve">scos 444 din corel </t>
  </si>
  <si>
    <t>Credite pe termen lung primite rezultate  din reclasificarea creditelor comerciale în împrumuturi (Maastricht debt) conform deciziei Eurostat</t>
  </si>
  <si>
    <t xml:space="preserve">Credite pe termen lung provenind  din reclasificarea creditelor comerciale în împrumuturi (Maastricht debt), conform deciziei Eurostat, (ct.1670208).                                                                      Total (rd.448+449+450+451), din care acordate de: </t>
  </si>
  <si>
    <t>ALTE CONTURI DE PLATIT</t>
  </si>
  <si>
    <t>Credite comerciale şi avansuri primite</t>
  </si>
  <si>
    <t xml:space="preserve">        -Instituţii publice, din care (rd.460+461+462): </t>
  </si>
  <si>
    <t>eliminat ct.4620103+ct.4620109</t>
  </si>
  <si>
    <t>Alte datorii de plătit exclusiv creditele comerciale şi avansuri</t>
  </si>
  <si>
    <t xml:space="preserve">                                    X</t>
  </si>
  <si>
    <t>eliminat  ct.4280201</t>
  </si>
  <si>
    <t>Total (rd.471+472+473+474+475)</t>
  </si>
  <si>
    <t xml:space="preserve">2 ct </t>
  </si>
  <si>
    <t>Provizioane necurente reprezentând titluri de plată emise în baza Legii 247/2005, decizii emise în temeiul Legilor 9/1998 şi 290/2003, precum şi titluri de despăgubire emise de Comisia Naţională pentru compensarea imobilelor ( din soldul ct.1510201)</t>
  </si>
  <si>
    <t>Provizioane curente reprezentând titluri de plată emise în baza Legii 247/2005, decizii emise în temeiul Legilor 9/1998 şi 290/2003, precum şi titluri de despăgubire emise de Comisia Naţională pentru compensarea imobilelor ( din soldul ct.1510101)</t>
  </si>
  <si>
    <t>E.3</t>
  </si>
  <si>
    <t xml:space="preserve">Plăţi restante </t>
  </si>
  <si>
    <t xml:space="preserve">Plăţi restante ale instituţiilor publice din administraţia centrală  (reprezentând datorii neachitate la termen ) către  bugetul general consolidat  </t>
  </si>
  <si>
    <t xml:space="preserve">Plăţi restante ale instituţiilor publice din administraţia centrală   (reprezentând datorii neachitate la termen) din  drepturi salariale  neachitate </t>
  </si>
  <si>
    <t xml:space="preserve">Plăţi restante ale instituţiilor publice din administraţia centrală   către alte categorii de persoane.  (reprezentând datorii neachitate la termen) din burse, ajutoare şi alte drepturi neachitate   </t>
  </si>
  <si>
    <t>Plăţi restante  ale instituţiilor publice din administraţia centrală  (reprezentând datorii neachitate la termen) din imprumuturi nerambursate la scadenţă . Total (rd.503+504+505)  din care către:</t>
  </si>
  <si>
    <t>Plăţi restante  ale instituţiilor publice din administraţia centrală  (reprezentând datorii neachitate la termen ) din dobânzi restante,  Total (rd.507+508+509)  din care către:</t>
  </si>
  <si>
    <t>Creditori bugetari (ct.467)</t>
  </si>
  <si>
    <t>TOTAL</t>
  </si>
  <si>
    <t>din care:</t>
  </si>
  <si>
    <t>aferent sumelor angajate cu prevederi bugetare</t>
  </si>
  <si>
    <t>5=3+4</t>
  </si>
  <si>
    <t>Plăţi restante faţă  de salariaţi (drepturi salariale)                (ct.4210000,ct. 4230000, ct.4260000,ct.4270100,ct.4270300 ct.4280101), din care: (rd.27.1+.28+29+30+31)</t>
  </si>
  <si>
    <t xml:space="preserve">   -sub 30 de zile</t>
  </si>
  <si>
    <t>27.1</t>
  </si>
  <si>
    <t xml:space="preserve">    -din care ct.(4270100+4270300)</t>
  </si>
  <si>
    <t>29.1</t>
  </si>
  <si>
    <t xml:space="preserve">   -sub 30 de zile : </t>
  </si>
  <si>
    <t>32.1</t>
  </si>
  <si>
    <t xml:space="preserve">   -peste 30 de zile :</t>
  </si>
  <si>
    <t xml:space="preserve">   -peste 90 de zile din care:( rd.34.1+34.2+34.3+34.4)</t>
  </si>
  <si>
    <t>34.1</t>
  </si>
  <si>
    <t xml:space="preserve">  -ct.(4270200+4270300)</t>
  </si>
  <si>
    <t>34.2</t>
  </si>
  <si>
    <t xml:space="preserve">  - ct.(4290000)</t>
  </si>
  <si>
    <t>34.3</t>
  </si>
  <si>
    <t xml:space="preserve">  -ct.(4380000)</t>
  </si>
  <si>
    <t>34.4</t>
  </si>
  <si>
    <t xml:space="preserve">   -peste 120 zile  </t>
  </si>
  <si>
    <t xml:space="preserve">   -peste 1 an </t>
  </si>
  <si>
    <t>Împrumuturi nerambursate la scadenţă                                (ct.1610100, ct.1640100, ct. 1650100, ct.1670101, ct. 1670102, ct. 1670103,  ct. 1670108, ct. 1670109, ct.1690100, ct.5190101, ct.5190102,  ct.5190104, ct.5190108, ct.5190110, ct.5190180, ct.5190190)       din care: (rd.37.1+38+39+40+41)</t>
  </si>
  <si>
    <t>37.1</t>
  </si>
  <si>
    <t xml:space="preserve">   -peste 30 de zile </t>
  </si>
  <si>
    <t>42.1</t>
  </si>
  <si>
    <t xml:space="preserve">   -peste 30 de zile   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</si>
  <si>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</si>
  <si>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</si>
  <si>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</si>
  <si>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</si>
  <si>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</si>
  <si>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</si>
  <si>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</si>
  <si>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t xml:space="preserve">  *) Se completează cu următoarele coduri:</t>
  </si>
  <si>
    <t>40 - pentru total plăţi restante;</t>
  </si>
  <si>
    <t>41 - pentru plăţi restante din  bugetul de stat;</t>
  </si>
  <si>
    <t>43 - pentru plăţi restante din bugetul asigurărilor sociale de stat;</t>
  </si>
  <si>
    <t>44 - pentru plăţi restante din bugetul asigurărilor pentru somaj;</t>
  </si>
  <si>
    <t>45 - pentru plăţi restante din bugetul Fondului naţional unic de asigurări sociale de sănătate;</t>
  </si>
  <si>
    <t>46 - pentru plăţi restante din credite externe;</t>
  </si>
  <si>
    <t>47 - pentru plăţi restante din credite interne;</t>
  </si>
  <si>
    <t>48-  pentru plăţi restante din fonduri externe nerambursabile;</t>
  </si>
  <si>
    <t>51 - pentru plăţi restante ale instituţiilor publice finanţate integral din venituri proprii;</t>
  </si>
  <si>
    <t xml:space="preserve">53 - pentru plăţi restante ale instituţiilor publice finanţate parţial din venituri proprii </t>
  </si>
  <si>
    <t>54-  pentru plăţi restante ale activităţilor finanţate integral din venituri proprii</t>
  </si>
  <si>
    <t>Anexa 40 a</t>
  </si>
  <si>
    <t xml:space="preserve">   SITUAŢIA  ACTIVELOR ŞI DATORIILOR  FINANCIARE ALE INSTITUŢIILOR PUBLICE </t>
  </si>
  <si>
    <t>cod 17</t>
  </si>
  <si>
    <t>Nr. rând</t>
  </si>
  <si>
    <t xml:space="preserve">DENUMIREA INDICATORILOR                                                                     </t>
  </si>
  <si>
    <t>Cod   rând</t>
  </si>
  <si>
    <t xml:space="preserve">  ACTIVE FINANCIARE </t>
  </si>
  <si>
    <t>NUMERAR SI DEPOZITE, din care:</t>
  </si>
  <si>
    <t>A1</t>
  </si>
  <si>
    <t xml:space="preserve">Numerar </t>
  </si>
  <si>
    <t>Numerar  în lei în casieria instituţiilor publice,  (ct.5310101)</t>
  </si>
  <si>
    <t xml:space="preserve">Fonduri externe nerambursabile preaderare </t>
  </si>
  <si>
    <t xml:space="preserve">Fonduri externe nerambursabile postaderare </t>
  </si>
  <si>
    <t>Total (în baze cash)(rd.04+05)</t>
  </si>
  <si>
    <t>Total (în baze accrual) (rd.08+09)</t>
  </si>
  <si>
    <t>Dobânzi de încasat aferente depozitelor instituţiilor publice la trezorerii (ct.5180701)</t>
  </si>
  <si>
    <t>Total (în baze accrual)(rd. 11+12)</t>
  </si>
  <si>
    <t>13.1</t>
  </si>
  <si>
    <t>SCOS 5750200</t>
  </si>
  <si>
    <t>Dobânzi de încasat aferente execedentelor instituţiilor publice la trezorerii (ct.5180701)</t>
  </si>
  <si>
    <t>13.2</t>
  </si>
  <si>
    <t>Total (în baze accrual)(rd. 13.1+13.2)</t>
  </si>
  <si>
    <t>13.3</t>
  </si>
  <si>
    <t xml:space="preserve">Avansuri de trezorerie, acordate în lei. (ct. 5420100) </t>
  </si>
  <si>
    <t>.SCOS 5200100+ct.5200200</t>
  </si>
  <si>
    <t>Total disponibil  al Trezoreriei Centrale (în baze accrual) (rd.16+17)</t>
  </si>
  <si>
    <t>Execedentul curent şi al anilor precedenţi al bugetului  Trezoreriei Statului (ct.5240200+ct.5240300)</t>
  </si>
  <si>
    <t>SCOS ct.5240200</t>
  </si>
  <si>
    <t>Total (în baze cash)(rd.19+20)</t>
  </si>
  <si>
    <t>21</t>
  </si>
  <si>
    <t xml:space="preserve">A2
</t>
  </si>
  <si>
    <t>Disponibilităţi în valută ale instituţiilor publice   (ct.5120402+ct.5150202), din care:</t>
  </si>
  <si>
    <t>Total  (în baze cash) (rd.32+33)</t>
  </si>
  <si>
    <t>Dobânzi de încasat aferente disponibilităţilor înstituţiilor publice la BNR (ct.5180702)</t>
  </si>
  <si>
    <t>Total  (în baze accrual)(rd.34+35)</t>
  </si>
  <si>
    <t>Depozite în lei ale instituţiilor publice (ct. 5150302)</t>
  </si>
  <si>
    <t>devine din 5150301</t>
  </si>
  <si>
    <t>Depozite în valută ale instituţiilor publice (ct. 5150302)</t>
  </si>
  <si>
    <t>Total  (în baze cash)(rd.37+38)</t>
  </si>
  <si>
    <t>Dobânzi de încasat aferente depozitelor instituţiilor publice la BNR (ct.5180702)</t>
  </si>
  <si>
    <t>Total  (în baze accrual)(rd.39+40)</t>
  </si>
  <si>
    <t>Disponibilităţi în valută ale Trezoreriei Centrale (ct.5120700),     din care:</t>
  </si>
  <si>
    <t>Fonduri externe nerambursabile(ct.5120700)</t>
  </si>
  <si>
    <t>Dobânzi de încasat aferente disponibilităţilor  în valută ale Trezoreriei Centrale (ct.5180702)</t>
  </si>
  <si>
    <t>Total  (în baze accrual)(rd.42+44)</t>
  </si>
  <si>
    <t>scos ct.5550102+ct.5550202</t>
  </si>
  <si>
    <t xml:space="preserve">Numerar în valută  în casieria instituţiilor publice,  (ct.5310402) </t>
  </si>
  <si>
    <t>Total (în baze cash) (rd.51+54)</t>
  </si>
  <si>
    <t>Dobânzi de încasat aferente disponibilităţilor  instituţiilor publice la  instituţiile de credit rezidente   (ct.5180702)</t>
  </si>
  <si>
    <t>Total (în baze accrual)( rd.55+56)</t>
  </si>
  <si>
    <t>Dobânzi   de încasat aferente  depozitelor  instituţiilor publice la  instituţiile de credit rezidente   (ct.5180702)</t>
  </si>
  <si>
    <t>Total ( în baze accrual)( rd. 58+59)</t>
  </si>
  <si>
    <t>Acreditive în lei ale instituţilor publice la instituţiile de credit rezidente (ct.5410102)</t>
  </si>
  <si>
    <t>Total disponibilităţi al Trezoreriei Centrale   ( în baze accrual)        (rd.63+64)</t>
  </si>
  <si>
    <t>Depozite  ale Trezoreriei Centrale la instituţiile de credit rezidente (ct. 5120700)</t>
  </si>
  <si>
    <t>Dobânzi   de încasat aferente  depozitelor Trezoreriei Centrale la instituţiile de credit rezidente (ct  5180702)</t>
  </si>
  <si>
    <t>Total ( în baze accrual)( rd.66+67)</t>
  </si>
  <si>
    <t>Total (în baze cash)( rd.76)</t>
  </si>
  <si>
    <t>A.3</t>
  </si>
  <si>
    <t>Alte disponibilităţi</t>
  </si>
  <si>
    <t xml:space="preserve"> -disponibilităţi instituţii de credit în străinătate</t>
  </si>
  <si>
    <t>Disponibilităţi ale Misiunilor diplomatice şi ale altor reprezentante ale Romaniei în străinătate   (ct.5120402)</t>
  </si>
  <si>
    <t xml:space="preserve">Dobânzi de încasat aferente disponibilităţilor,   Misiunilor diplomatice şi ale altor reprezentante ale României în străinătate (ct.5180702) </t>
  </si>
  <si>
    <t>Total ( în baze accrual)( rd.82+83)</t>
  </si>
  <si>
    <t>Acreditive la instituţii de credit în  străinătate (ct.5410202)</t>
  </si>
  <si>
    <t>TITLURI, ALTELE DECAT ACTIUNI, din care:</t>
  </si>
  <si>
    <t>Titluri, altele decât acţiuni, exclusiv produsele  financiare derivate</t>
  </si>
  <si>
    <t xml:space="preserve">B.1
</t>
  </si>
  <si>
    <t xml:space="preserve"> Titluri pe termen scurt, altele decât acţiuni şi produse financiare derivate</t>
  </si>
  <si>
    <t xml:space="preserve"> Titluri pe termen scurt, altele decât acţiuni şi produse financiare derivate deţinute de către  instituţiile publice.                                              Total (rd.99+100+101+102), din care emise de:</t>
  </si>
  <si>
    <t xml:space="preserve">B.2
</t>
  </si>
  <si>
    <t xml:space="preserve"> Titluri pe termen lung, altele decât acţiuni şi produse financiare derivate</t>
  </si>
  <si>
    <t xml:space="preserve">              X</t>
  </si>
  <si>
    <t>Titluri pe termen lung, altele decât acţiuni şi produse financiare derivate deţinute de către instituţiile publice.                                                           Total (rd.112+113+114+115), din care emise de:</t>
  </si>
  <si>
    <t>Obligaţiuni  şi alte titluri deţinute în contul creanţelor bugetare (ct.2650000 -ct.2960200).                                                                                                      Total (rd.117+118+119+120+121), din care emise de:</t>
  </si>
  <si>
    <t>CREDITE ACORDATE, din care:</t>
  </si>
  <si>
    <t>C1</t>
  </si>
  <si>
    <t>Credite pe termen scurt -  acordate</t>
  </si>
  <si>
    <t>scos ct.4680101</t>
  </si>
  <si>
    <t xml:space="preserve">        -Instituţiilor publice, din care : (rd.134+135+136)</t>
  </si>
  <si>
    <t xml:space="preserve">       -Instituţiilor publice, din care:(rd.141+142+143)</t>
  </si>
  <si>
    <t xml:space="preserve">  -Instituţiilor publice, din care:(rd.147+148+149)</t>
  </si>
  <si>
    <t>Total (în baze cash) ( rd.132+138+139+145+175)</t>
  </si>
  <si>
    <t xml:space="preserve"> -Instituţiilor publice, din care:(rd.154+155+156)</t>
  </si>
  <si>
    <t xml:space="preserve"> -Institutiilor publice, din care (rd.160+161+162)</t>
  </si>
  <si>
    <t xml:space="preserve"> -Instituţiilor publice, din care (rd.166+167+168)</t>
  </si>
  <si>
    <t>Plasamente financiare ale Trezoreriei Centrale  efectuate din contul curent general al Trezoreriei Statului (ct.4680103+ct.2670108)</t>
  </si>
  <si>
    <t>Dobânzi de încasat aferente plasamentelor  financiare ale Trezoreriei Centrale  efectuate din contul curent general al Trezoreriei Statului (ct.2670609+ct.4690103)</t>
  </si>
  <si>
    <t>Total (în baze accrual) (cash+dobânzi) (rd.172+173)</t>
  </si>
  <si>
    <t xml:space="preserve">scos sintagma din bugetul de stat   </t>
  </si>
  <si>
    <t>C2</t>
  </si>
  <si>
    <t xml:space="preserve">Credite pe termen lung - acordate                                </t>
  </si>
  <si>
    <t xml:space="preserve">        -Instituţiilor publice, din care:(rd.188+189+190)</t>
  </si>
  <si>
    <t>Credite pe termen lung acordate din contul curent general al trezoreriei statului (ct.2670202).     Total (rd.193+197), din care:</t>
  </si>
  <si>
    <t xml:space="preserve"> Instituţiilor publice, din care:(rd.194+195+196)</t>
  </si>
  <si>
    <t>Credite pe termen lung acordate din Fondul Special  de dezvoltare la dispoziţia Guvernului  (ct.2670201).                                                  Total (rd.199+203), din care:</t>
  </si>
  <si>
    <t>Alte credite pe termen lung acordate (ct.2670204+ ct. 2670205)                    Total (rd.205+209), din care:</t>
  </si>
  <si>
    <t>transformat 2670105 in 2670205</t>
  </si>
  <si>
    <t>Total (în baze cash)(rd.186+192+198+204+240)</t>
  </si>
  <si>
    <t>Instituţiilor publice, din care:(rd.213+214+215)</t>
  </si>
  <si>
    <t xml:space="preserve">     -Instituţiilor publice, din care (rd.219+220+221)</t>
  </si>
  <si>
    <t xml:space="preserve"> -Instituţiilor publice, din care (rd.225+226+227)</t>
  </si>
  <si>
    <t>Dobânzi de încasat aferente altor credite pe termen lung acordate (ct.2670605). Total (rd.230+234), din care:</t>
  </si>
  <si>
    <t xml:space="preserve"> -Institutiilor publice, din care (rd.231+232+233)</t>
  </si>
  <si>
    <t>Plasamente financiare ale Trezoreriei Centrale  efectuate din contul curent general al Trezoreriei Statului (ct.4680103+ct.2670208)</t>
  </si>
  <si>
    <t>Total (în baze accrual) (cash+dobânzi)       (rd.237+238)</t>
  </si>
  <si>
    <t>Dobânzi de încasat aferente altor credite pe termen lung acordate din bugetul de stat     (ct.2670605).       Total (rd.242), din  care :</t>
  </si>
  <si>
    <t>D</t>
  </si>
  <si>
    <t>ACTIUNI SI ALTE PARTICIPATII</t>
  </si>
  <si>
    <t xml:space="preserve">Acţiuni şi alte titluri, exclusiv acţiuni ale organismelor de plasament colectiv </t>
  </si>
  <si>
    <t xml:space="preserve">D.1
</t>
  </si>
  <si>
    <t xml:space="preserve">Acţiuni cotate deţinute de stat la Fondul Proprietatea  (ct.2600100 -ct.2960101) </t>
  </si>
  <si>
    <t xml:space="preserve">D.2
</t>
  </si>
  <si>
    <t>D.3</t>
  </si>
  <si>
    <t>Alte participaţii</t>
  </si>
  <si>
    <t>eliminat 2600100 + ct.2600200</t>
  </si>
  <si>
    <t>D.4.</t>
  </si>
  <si>
    <t>Acţiuni la organisme de plasament colectiv</t>
  </si>
  <si>
    <t>eliminat ct.2600300 -ct.2960103</t>
  </si>
  <si>
    <t>E</t>
  </si>
  <si>
    <t>ALTE CONTURI DE PRIMIT</t>
  </si>
  <si>
    <t>E.1</t>
  </si>
  <si>
    <t xml:space="preserve">Credite comerciale şi avansuri acordate </t>
  </si>
  <si>
    <t xml:space="preserve">   -de la instituţiile publice, din care: (rd.296+297+298)</t>
  </si>
  <si>
    <t xml:space="preserve">  -de la instituţiile publice, din care: (rd.304+305+306)</t>
  </si>
  <si>
    <t xml:space="preserve">                -din care:creanţele unităţilor sanitare cu paturi faţă de Casele de Sănătate </t>
  </si>
  <si>
    <t>Creanţe din operaţiuni de clearing, barter şi cooperare economică (ct.4610109/ct.5120800)</t>
  </si>
  <si>
    <t>E.2</t>
  </si>
  <si>
    <t>Alte conturi de primit, exclusiv creditele comerciale şi avansurile</t>
  </si>
  <si>
    <t xml:space="preserve">                                        X</t>
  </si>
  <si>
    <t>Creanţe ale  bugetului de stat (ct.4630000 - ct.4970000).                 Total (rd.317+318+319+323), din care:</t>
  </si>
  <si>
    <t xml:space="preserve">   -de la instituţiile publice, din care: (rd.320+321+322)</t>
  </si>
  <si>
    <t>Creanţele autorităţilor de privatizare (ct.4610109+ct.4610209).   Total  (rd.325+326+327), din care:</t>
  </si>
  <si>
    <t>Creanţe ale fondului de risc (ct.4610109+ct.4610209)</t>
  </si>
  <si>
    <t>Creanţe ale bugetului trezoreriei statului  (ct.4660900)</t>
  </si>
  <si>
    <t>Alte creanţe ale instituţiilor autonome şi instituţiilor  finanţate din venituri proprii din subordinea, coordonarea, autoritatea  ministerelor) (ct.4610109)  (ex.Comisia de Asigurări,Comisia de Supravegere al Sistemului de   Pensii Private   etc.)</t>
  </si>
  <si>
    <t>Total (rd.316+324+328+328.1+329)</t>
  </si>
  <si>
    <t xml:space="preserve">Creanţe din operaţiuni cu fonduri externe nerambursabile de la  Comisia  Europeană/alţi donatori </t>
  </si>
  <si>
    <t xml:space="preserve">             X</t>
  </si>
  <si>
    <t xml:space="preserve">denumirea </t>
  </si>
  <si>
    <t>Avansuri acordate beneficiarilor din fonduri externe nerambursabile postaderare şi fonduri de la buget - instituţii publice finanţate din bugetul local   (ct.4540501)</t>
  </si>
  <si>
    <t>Avansuri acordate  beneficiarilor din fonduri externe nerambursabile postaderare şi fonduri de la buget  - instituţii publice finanţate din venituri proprii/ venituri proprii şi subvenţii (ct.4540502)</t>
  </si>
  <si>
    <t>Avansuri acordate  beneficiarilor din fonduri externe nerambursabile postaderare şi fonduri de la buget -  ONG-uri, societăţi comerciale, etc.  (ct.4540503)</t>
  </si>
  <si>
    <t>Avansuri acordate  beneficiarilor   din fonduri externe nerambursabile postaderare şi fonduri de la buget -                instituţii publice finanţate integral din buget (ct.4540504)</t>
  </si>
  <si>
    <t xml:space="preserve">Sume solicitate la rambursare aferente fondurilor externe nerambursabile postaderare în curs de virare la buget (ct.8077000) </t>
  </si>
  <si>
    <t xml:space="preserve"> DATORII FINANCIARE</t>
  </si>
  <si>
    <t>A.2</t>
  </si>
  <si>
    <t xml:space="preserve">Alte depozite </t>
  </si>
  <si>
    <t xml:space="preserve">   - instituţiilor publice, din care: (rd.357+358+359)</t>
  </si>
  <si>
    <t>Disponibilităţi ale Comisiei Europene la Trezoreria Statului (ct.5120700)</t>
  </si>
  <si>
    <t>B.</t>
  </si>
  <si>
    <t xml:space="preserve">ÎMPRUMUTURI PE BAZĂ DE TITLURI, ALTELE DECÂT ACTIUNI </t>
  </si>
  <si>
    <t>B.1</t>
  </si>
  <si>
    <t>ÎMPRUMUTURI PE BAZĂ DE TITLURI   pe termen scurt altele decât acţiuni şi produse financiare derivate)</t>
  </si>
  <si>
    <t xml:space="preserve">                                           X</t>
  </si>
  <si>
    <t>Dobânzi de plătit pentru împrumuturi pe bază de titluri pe termen scurt, altele decât acţiuni şi produse financiare derivate (ct.1680100+ct.5180604)</t>
  </si>
  <si>
    <t>Total (în baze accrual) (cash+dobânzi)(rd.377+378)</t>
  </si>
  <si>
    <t>B.2</t>
  </si>
  <si>
    <t>ÎMPRUMUTURI PE BAZĂ DE TITLURI   pe termen lung, altele decât acţiuni şi produse financiare derivate)</t>
  </si>
  <si>
    <t xml:space="preserve">                                     X</t>
  </si>
  <si>
    <t>Dobânzi de plătit pentru împrumuturi pe bază de titluri pe termen lung, altele decât acţiuni şi produse financiare derivate (ct.1680100)</t>
  </si>
  <si>
    <t>Total (în baze accrual) (cash+dobânzi)(rd.391)</t>
  </si>
  <si>
    <t xml:space="preserve">scos 392 din corel </t>
  </si>
  <si>
    <t>CREDITE PRIMITE, din care:</t>
  </si>
  <si>
    <t>C.1</t>
  </si>
  <si>
    <t>Credite pe termen scurt primite</t>
  </si>
  <si>
    <t>eliminat ct.1670102+ct.1670103+ct.1670108++ct.5190102+ct. 5190110+</t>
  </si>
  <si>
    <t xml:space="preserve">eliminat ct.1660201+ ct.1660203+ct.1660204 </t>
  </si>
  <si>
    <t>eliminat ct.1620100</t>
  </si>
  <si>
    <t>eliminat ct.1670101+ct.1670102+ct.1670103+ct.1670108+ ct.1670109)</t>
  </si>
  <si>
    <t>Dobânzi de plătit aferente creditelor pe termen scurt contractate  de instituţiile publice din administraţia centrală  (ct.1680400+ct.1680500+ct.1680701+ct.1680709+ct.5180608+  ct. 5180609). Total (rd.411+412+413), din care acordate de:</t>
  </si>
  <si>
    <t>Depozite atrase la trezorerie (ct.5190103)</t>
  </si>
  <si>
    <t>Total (in baze accrual) (cash+dobânzi)  (rd.418+419)</t>
  </si>
  <si>
    <t>Credite pe termen scurt primite rezultate  din reclasificarea creditelor comerciale în împrumuturi (Maastricht debt) conform deciziei Eurostat</t>
  </si>
  <si>
    <t>11</t>
  </si>
  <si>
    <t>12</t>
  </si>
  <si>
    <t>13</t>
  </si>
  <si>
    <t>14</t>
  </si>
  <si>
    <t>16</t>
  </si>
  <si>
    <t>17</t>
  </si>
  <si>
    <t>cod……*).</t>
  </si>
  <si>
    <t xml:space="preserve">DENUMIREA INDICATORILOR                                           </t>
  </si>
  <si>
    <t>Nr.        rd.</t>
  </si>
  <si>
    <t>PLĂŢI RESTANTE-TOTAL (rd.07+12+27+32+37+42+47),                          din care:</t>
  </si>
  <si>
    <t xml:space="preserve">    -sub 30 de zile  (rd.7.1+12.1+27.1+32.1+37.1+42.1+47.1)</t>
  </si>
  <si>
    <t xml:space="preserve">   -peste 30 de zile (rd.8+13+28+33+38+43+47.2) </t>
  </si>
  <si>
    <t xml:space="preserve">   -peste 90 de zile (rd.9+14+29+34+39+44+47.3) </t>
  </si>
  <si>
    <t xml:space="preserve">   -peste 120 zile (rd. 10+15+30+35+40+45+47.4)  </t>
  </si>
  <si>
    <t xml:space="preserve">   -peste 1 an ( rd. 11+16+31+36+41+46+47.5)    </t>
  </si>
  <si>
    <t xml:space="preserve">   -sub 30 de zile </t>
  </si>
  <si>
    <t>7.1</t>
  </si>
  <si>
    <t xml:space="preserve">   -peste 30 de zile</t>
  </si>
  <si>
    <t xml:space="preserve">   -peste 90 de zile din care:</t>
  </si>
  <si>
    <t xml:space="preserve">   -(ct.4620101, ct. 4620103, ct. 4620109)</t>
  </si>
  <si>
    <t>9.1</t>
  </si>
  <si>
    <t xml:space="preserve">   -peste 120 zile</t>
  </si>
  <si>
    <t xml:space="preserve">   -peste 1 an</t>
  </si>
  <si>
    <t>Plăţi restante faţă de bugetul general consolidat  (rd.17+rd.18+rd.19+22), din care:</t>
  </si>
  <si>
    <t xml:space="preserve">    -sub 30 de zile ( rd.17.1+18.1+19.1+22.1)</t>
  </si>
  <si>
    <t>12.1</t>
  </si>
  <si>
    <t xml:space="preserve">   -peste 30 de zile ( rd.17.2+18.2+19.2+23) </t>
  </si>
  <si>
    <t xml:space="preserve">   -peste 90 de zile ( rd.17.3+18.3+19.3+24)</t>
  </si>
  <si>
    <t xml:space="preserve">   -peste 120 zile  (rd.17.4+18.4+19.4+25)</t>
  </si>
  <si>
    <t xml:space="preserve">   -peste 1 an   (rd.17.5+18.5+19.5+26)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</si>
  <si>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</si>
  <si>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</si>
  <si>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</si>
  <si>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</si>
  <si>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</si>
  <si>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</si>
  <si>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</si>
  <si>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 xml:space="preserve">  -sub 30 de zile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</si>
  <si>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</si>
  <si>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</si>
  <si>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</si>
  <si>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</si>
  <si>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</si>
  <si>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</si>
  <si>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</si>
  <si>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</si>
  <si>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</si>
  <si>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                        Total  (rd. 20+21),         din care:</t>
  </si>
  <si>
    <t xml:space="preserve">  -sub 30 de zile  (rd20.1+21.1)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</si>
  <si>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</si>
  <si>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</si>
  <si>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</si>
  <si>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</si>
  <si>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</si>
  <si>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</si>
  <si>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</si>
  <si>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</si>
  <si>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</si>
  <si>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</si>
  <si>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</si>
  <si>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</si>
  <si>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</si>
  <si>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</si>
  <si>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</si>
  <si>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</si>
  <si>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21.1</t>
  </si>
  <si>
    <t>21.2</t>
  </si>
  <si>
    <t>21.3</t>
  </si>
  <si>
    <t>21.4</t>
  </si>
  <si>
    <t>21.5</t>
  </si>
  <si>
    <t xml:space="preserve">    -sub 30 de zile</t>
  </si>
  <si>
    <t xml:space="preserve">   -peste 90 de zile</t>
  </si>
  <si>
    <t>x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</si>
  <si>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</si>
  <si>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</si>
  <si>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</si>
  <si>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</si>
  <si>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</si>
  <si>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</si>
  <si>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</si>
  <si>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</si>
  <si>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</si>
  <si>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</si>
  <si>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</si>
  <si>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</si>
  <si>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</si>
  <si>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</si>
  <si>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</si>
  <si>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</si>
  <si>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</si>
  <si>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</si>
  <si>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</si>
  <si>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</si>
  <si>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</si>
  <si>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</si>
  <si>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</si>
  <si>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</si>
  <si>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</si>
  <si>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</si>
  <si>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TOTAL ACTIVE (rd.15+45)</t>
  </si>
  <si>
    <t>TOTAL DATORII NECURENTE (rd.52+54+55)</t>
  </si>
  <si>
    <t>Total disponibilităţi şi alte valori (rd.33+33.1+35+35.1)</t>
  </si>
  <si>
    <t>Cod rând</t>
  </si>
  <si>
    <t>lei</t>
  </si>
  <si>
    <t xml:space="preserve">Pensii, indemnizaţii de şomaj, burse </t>
  </si>
  <si>
    <t xml:space="preserve">Datoriile  instituţiilor publice către bugete 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</si>
  <si>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</si>
  <si>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</si>
  <si>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</si>
  <si>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</si>
  <si>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</si>
  <si>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>1.</t>
  </si>
  <si>
    <t>2.</t>
  </si>
  <si>
    <t>3.</t>
  </si>
  <si>
    <t>4.</t>
  </si>
  <si>
    <t>5.</t>
  </si>
  <si>
    <t>C.</t>
  </si>
  <si>
    <t>C</t>
  </si>
  <si>
    <t>22.1</t>
  </si>
  <si>
    <t>33.1</t>
  </si>
  <si>
    <t>61.1</t>
  </si>
  <si>
    <t>63.1</t>
  </si>
  <si>
    <t>73.1</t>
  </si>
  <si>
    <t>35.1</t>
  </si>
  <si>
    <t>Nr. crt.</t>
  </si>
  <si>
    <t>NOTA MODIFICARI la 01.04.2014</t>
  </si>
  <si>
    <t>cod 02</t>
  </si>
  <si>
    <t xml:space="preserve">      - lei-</t>
  </si>
  <si>
    <t>Nr. Crt.</t>
  </si>
  <si>
    <t xml:space="preserve">DENUMIREA INDICATORULUI                                                 </t>
  </si>
  <si>
    <t xml:space="preserve">VENITURI OPERATIONALE </t>
  </si>
  <si>
    <t>TOTAL VENITURI OPERAŢIONALE                         (rd.02+03+04+05)</t>
  </si>
  <si>
    <t>CHELTUIELI  OPERAŢIONALE</t>
  </si>
  <si>
    <t>TOTAL CHELTUIELI OPERAŢIONALE      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</si>
  <si>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</si>
  <si>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</si>
  <si>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</si>
  <si>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</si>
  <si>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</si>
  <si>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</si>
  <si>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</si>
  <si>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</si>
  <si>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</si>
  <si>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</si>
  <si>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</si>
  <si>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</si>
  <si>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</si>
  <si>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</si>
  <si>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</si>
  <si>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</si>
  <si>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</si>
  <si>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</si>
  <si>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</si>
  <si>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</si>
  <si>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</si>
  <si>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 - EXCEDENT (rd. 23+28-24-29)</t>
  </si>
  <si>
    <t xml:space="preserve"> - DEFICIT (rd. 24+29-23-28)</t>
  </si>
  <si>
    <t>Anexa 3</t>
  </si>
  <si>
    <t>cod 03</t>
  </si>
  <si>
    <t>DENUMIREA INDICATORULUI</t>
  </si>
  <si>
    <t>I. NUMERAR DIN ACTIVITATEA OPERAŢIONALĂ</t>
  </si>
  <si>
    <t xml:space="preserve">1. Încasări  </t>
  </si>
  <si>
    <t xml:space="preserve">2. Plăţi </t>
  </si>
  <si>
    <t>3. Numerar net din activitatea operaţională (rd. 02- rd.03)</t>
  </si>
  <si>
    <t>II. NUMERAR DIN ACTIVITATEA DE INVESTIŢII</t>
  </si>
  <si>
    <t xml:space="preserve">1. Încasări </t>
  </si>
  <si>
    <t>3. Numerar net din activitatea de investiţii (rd.06-07)</t>
  </si>
  <si>
    <t>III. NUMERAR DIN ACTIVITATEA  DE FINANŢARE</t>
  </si>
  <si>
    <t>3. Numerar net din activitatea de finanţare (rd.10-rd.11)</t>
  </si>
  <si>
    <t xml:space="preserve">V. NUMERAR ŞI ECHIVALENT DE NUMERAR LA ÎNCEPUTUL ANULUI </t>
  </si>
  <si>
    <t>Anexa 4</t>
  </si>
  <si>
    <t>cod 04</t>
  </si>
  <si>
    <t>V. NUMERAR ŞI ECHIVALENT DE NUMERAR LA ÎNCEPUTUL ANULUI</t>
  </si>
  <si>
    <t>1.Diferenţe de curs favorabile</t>
  </si>
  <si>
    <t>2.Diferenţe de curs nefavorabile</t>
  </si>
  <si>
    <t>Col.1  TOTAL - (col.2+col.3+…….n)</t>
  </si>
  <si>
    <t>Col.2  - ct. 5310402 "Casa în valută"</t>
  </si>
  <si>
    <t>Col.3 şi următoarele - ct. de disponibilităţi în lei şi în valută la unităţi bancare:( 5xxxxxx)</t>
  </si>
  <si>
    <t>cont 5310101</t>
  </si>
  <si>
    <t>alte disponibilitati</t>
  </si>
  <si>
    <t>Anexa 6</t>
  </si>
  <si>
    <t>cod 21</t>
  </si>
  <si>
    <t>Denumirea indicatorilor*)</t>
  </si>
  <si>
    <t>Cod</t>
  </si>
  <si>
    <t>Angajamente bugetare</t>
  </si>
  <si>
    <t>Angajamente legale</t>
  </si>
  <si>
    <t>Plăţi efectuate</t>
  </si>
  <si>
    <t>Angajamente legale de plătit</t>
  </si>
  <si>
    <t>Cheltuieli efective</t>
  </si>
  <si>
    <t>I</t>
  </si>
  <si>
    <t>Buget de stat</t>
  </si>
  <si>
    <t>50.01</t>
  </si>
  <si>
    <t>TRANSFERURI CU CARACTER GENERAL 
INTRE DIFERITE NIVELE ALE ADMINISTRATIEI</t>
  </si>
  <si>
    <t>56.01</t>
  </si>
  <si>
    <t>TRANSFERURI INTRE UNITATI ALE ADMINISTRATIEI PUBLICE</t>
  </si>
  <si>
    <t>Transferuri curente</t>
  </si>
  <si>
    <t>51.01</t>
  </si>
  <si>
    <t>Transferuri din bugetul de strat catre bugetul asigurarilor sociale de stat</t>
  </si>
  <si>
    <t>51.01.07</t>
  </si>
  <si>
    <t>56.01.02</t>
  </si>
  <si>
    <t>ASIGURARE SI ASISTENTA SOCIALA</t>
  </si>
  <si>
    <t>68.01</t>
  </si>
  <si>
    <t xml:space="preserve">BUNURI SI SERVICII, din care 
</t>
  </si>
  <si>
    <t>Prestari servicii pentru transmiterea drepturilor,
din care:</t>
  </si>
  <si>
    <t>20.30.06</t>
  </si>
  <si>
    <t>Taxe, din care</t>
  </si>
  <si>
    <t>Taxe IOVR</t>
  </si>
  <si>
    <t>Taxe Legea 309/2002</t>
  </si>
  <si>
    <t>Taxe Agricultori</t>
  </si>
  <si>
    <t>Taxe Legea 109/2005</t>
  </si>
  <si>
    <t>Taxe Legea 8/2006</t>
  </si>
  <si>
    <t>Taxe Legea 578/2004</t>
  </si>
  <si>
    <t>Taxe Legea 217/2008</t>
  </si>
  <si>
    <t>ASISTENTA SOCIALA</t>
  </si>
  <si>
    <t>ASIGURARI SOCIALE,
din care</t>
  </si>
  <si>
    <t>57.01</t>
  </si>
  <si>
    <t>Pensii I.O.V.R.</t>
  </si>
  <si>
    <t>Ajutor de deces</t>
  </si>
  <si>
    <t>Pensie Agricultori</t>
  </si>
  <si>
    <t>Abonamente telefonice veterani</t>
  </si>
  <si>
    <t>Abonamente telefonice  DL118/1990</t>
  </si>
  <si>
    <t>Abonamente telefonice L189/2000</t>
  </si>
  <si>
    <t>Bilete calatorie 118/1990, din care:</t>
  </si>
  <si>
    <t>* transport urban gratuit</t>
  </si>
  <si>
    <t>Bilete de calatorie 189/2000, din care:</t>
  </si>
  <si>
    <t>Bilete CFR si Metrorex (CNPP)</t>
  </si>
  <si>
    <t>Ajutor anual pentru veteranii de razboi</t>
  </si>
  <si>
    <t>20</t>
  </si>
  <si>
    <r>
      <t>NOTĂ: Coloanale se completează astfel</t>
    </r>
    <r>
      <rPr>
        <sz val="10"/>
        <rFont val="Trebuchet MS"/>
        <family val="2"/>
      </rPr>
      <t>:</t>
    </r>
  </si>
  <si>
    <t>Acreditive în valută ale instiţutilor publice la instituţiile de credit rezidente (ct.5410202)</t>
  </si>
  <si>
    <t>1=2+3+15</t>
  </si>
  <si>
    <t>alte disponibilitati (cont 5520000)</t>
  </si>
  <si>
    <t xml:space="preserve">  Investiţii pe termen scurt (ct.5050000-5950000)</t>
  </si>
  <si>
    <t xml:space="preserve">DATORII CURENTE - sume ce urmează a fi plătite   într-o perioadă de până la un an  </t>
  </si>
  <si>
    <t>Venituri în avans (ct.4720000)</t>
  </si>
  <si>
    <t>ACTIVE NETE = TOTAL ACTIVE  – TOTAL DATORII = CAPITALURI PROPRII                                                                             (rd.80= rd.46-79 = rd.90)</t>
  </si>
  <si>
    <t>VENITURI EXTRAORDINARE                                           (ct.7910000)</t>
  </si>
  <si>
    <t>IV. CREŞTEREA (DESCREŞTEREA) NETĂ DE NUMERAR ŞI ECHIVALENT DE NUMERAR   (rd.04+rd.08+rd.12)</t>
  </si>
  <si>
    <t>Plăţi restante faţă  de bugetul asigurarilor sociale de sănătate    (ct.4310300, ct.4310400, ct.4310500, ct.4310700)                                           ( rd.18.1+18.2+18.3+18.4+18.5)</t>
  </si>
  <si>
    <t>Dobânzi de încasat aferente disponibilităţilor instituţiilor publice la trezorerii/ execedentelor instituţiilor publice la trezorerii  (ct.5180701)</t>
  </si>
  <si>
    <t>Depozite   in lei ale instituţiilor publice la trezorerii  (ct.5150301+ ct. 5600401+ct.5620401+ct. 5750400)</t>
  </si>
  <si>
    <t>Execedentele cumulate nete ale bugetelor fondului pentru mediu   (ct. 5750300)</t>
  </si>
  <si>
    <t>Disponibilităţi în lei ale Trezoreriei Centrale şi ale trezoreriilor teritoriale (ct.5120600+ct.5120901+ct.5120902+ct.5121000+ ct.5550101+ct.5550103 -ct.7700000)</t>
  </si>
  <si>
    <t>Dobânzi de încasat aferente disponibilităţilor în lei ale Trezoreriei Centrale,  (ct.5180701)</t>
  </si>
  <si>
    <t>Disponibil al bugetului  Trezoreriei Statului (ct.5240100-ct.7700000)</t>
  </si>
  <si>
    <t>Alte valori (ct.5320400)</t>
  </si>
  <si>
    <t>Depozite transferabile (Disponibilităţi in conturi curente şi de depozit), din care:</t>
  </si>
  <si>
    <t xml:space="preserve">  -Disponibilităţi la BNR</t>
  </si>
  <si>
    <t xml:space="preserve"> Disponibilităţi  în lei  ale instituţiilor publice  (ct.5120102+ct.5150102), din care:</t>
  </si>
  <si>
    <t xml:space="preserve">  -Disponibilităţi la instituţii de credit rezidente </t>
  </si>
  <si>
    <t>Depozite  ale instituţiilor publice la  instituţiile de credit rezidente (ct.  5150302 +ct. 5600402+ct.5620402)</t>
  </si>
  <si>
    <t>Disponibilităţi  ale Trezoreriei Centrale (ct.5120600+ ct. 5120700+ct.5550102)</t>
  </si>
  <si>
    <t xml:space="preserve">Dobânzi   de încasat aferente disponibilităţilor Trezoreriei Centrale şi ale trezoreriilor teritoriale la  instituţiile de credit rezidente   (ct.5180702)  </t>
  </si>
  <si>
    <t xml:space="preserve"> -disponibilităţi la alţi rezidenţi</t>
  </si>
  <si>
    <t xml:space="preserve">      -Banca  centrală  (S.121)</t>
  </si>
  <si>
    <t xml:space="preserve">      -Societăţi care acceptă depozite, exclusiv banca centrala (S.122)</t>
  </si>
  <si>
    <t xml:space="preserve">      -Alti rezidenţi (Alţi intermediari financiari, exclusiv societăţile de asigurare şi fondurile de pensii, Auxiliari financiari, Societăţi de asigurare, Fondurile de pensii)  (S.125, S.126, S.128, S.129)</t>
  </si>
  <si>
    <t xml:space="preserve">      -Nerezidenţi (State membre şi instituţii şi organisme ale Uniunii Europene, State nonmembre şi organizaţii internaţionale nerezidente ale Uniunii Europene) (S.21,S.22)</t>
  </si>
  <si>
    <t>Total (la valoare nominală) (rd. 98)</t>
  </si>
  <si>
    <t xml:space="preserve">      -Banca centrală (S.121)</t>
  </si>
  <si>
    <t xml:space="preserve">      -Societăţi care acceptă depozite, exclusiv banca centrală  (S.122)</t>
  </si>
  <si>
    <t xml:space="preserve">      -Alti rezidenţi (Alţi intermediari financiari, exclusiv societăţile de asigurare şi fondurile de pensii, Auxiliari financiari, Societăţi de asigurare, Fondurile de pensii) (S.125, S.126, S.128, S.129)</t>
  </si>
  <si>
    <t xml:space="preserve">      - Societăţi care acceptă depozite, exclusiv banca centrală  (S.122)</t>
  </si>
  <si>
    <t xml:space="preserve">      -Societăţi nefinanciare  (S11)</t>
  </si>
  <si>
    <t>Total   ( rd.111+116)</t>
  </si>
  <si>
    <t xml:space="preserve">              - Administraţia centrală (exclusiv fondurile de securitate socială) (S.1311)</t>
  </si>
  <si>
    <t xml:space="preserve">              - Administraţiile  locale (exclusiv fondurile de securitate socială)   (S.1313)</t>
  </si>
  <si>
    <t xml:space="preserve">              - Fonduri de securitate socială  (S.1314)</t>
  </si>
  <si>
    <t xml:space="preserve">        -Societăţilor nefinanciare  (S.11)</t>
  </si>
  <si>
    <t>Credite  pe termen scurt acordate din bugetul instituţiilor centrale, institutiilor publice din subordine (ct.4680101) (S.1311)</t>
  </si>
  <si>
    <t>Credite pe termen scurt acordate din contul curent general al trezoreriei statului (ct.2670102+ct.4680105).                                      Total (rd.140+144), din care:</t>
  </si>
  <si>
    <t xml:space="preserve"> -Societăţilor nefinanciare  (S.11)</t>
  </si>
  <si>
    <t>Credite pe termen scurt acordate din Fondul Special  de dezvoltare la dispoziţia Guvernului  (ct.2670101+ct. 4680108).                           Total (rd.146+150), din care:</t>
  </si>
  <si>
    <t xml:space="preserve">  -Societăţilor nefinanciare  (S.11)      </t>
  </si>
  <si>
    <t xml:space="preserve">  -Societăţilor nefinanciare  (S.11)</t>
  </si>
  <si>
    <t>Dobânzi de încasat aferente creditelor pe termen scurt acordate din contul curent general al trezoreriei statului (ct.2670602+ct.4690105).         Total (rd.159+163), din care:</t>
  </si>
  <si>
    <t xml:space="preserve">  -Societăţilor nefinanciare  (S.11)    </t>
  </si>
  <si>
    <t>Dobânzi de încasat aferente creditelor pe termen scurt acordate din Fondul Special  de dezvoltare la dispoziţia Guvernului   (ct.2670601+ct. 4690108). Total (rd.165+169) din care:</t>
  </si>
  <si>
    <t xml:space="preserve">   -Societăţilor nefinanciare  (S.11)   </t>
  </si>
  <si>
    <t>Total (în baze accrual) (cash+dobânzi) (rd.151+170)</t>
  </si>
  <si>
    <t>Alte credite pe termen scurt acordate                                                      (ct.4680101+ct.4680109+ct.2670104+ct.2670105).                                    Total (rd.175), din  care :</t>
  </si>
  <si>
    <t xml:space="preserve">            -Alţi intermediari financiari, exclusiv societăţile 
     de asigurare şi fondurile de pensii   (S.125)</t>
  </si>
  <si>
    <t>Dobânzi de încasat aferente altor credite pe termen scurt acordate    (ct.4690109+ct.2670604+ ct.2670605)  Total (rd.177), din  care :</t>
  </si>
  <si>
    <t xml:space="preserve">            -Alţi intermediari financiari, exclusiv societăţile 
     de asigurare şi fondurile de pensii  (S.125)</t>
  </si>
  <si>
    <t xml:space="preserve">        -Societăţi nefinanciare  (S.11)</t>
  </si>
  <si>
    <t xml:space="preserve">              - Administraţiile  locale (exclusiv fondurile de securitate socială)   (S1313)</t>
  </si>
  <si>
    <t xml:space="preserve"> -Instituţiilor publice, din care (rd.200+201+202)</t>
  </si>
  <si>
    <t xml:space="preserve"> -Instituţiilor publice, din care :(rd.206+207+208)</t>
  </si>
  <si>
    <t>Dobânzi de încasat aferente creditelor pe termen lung  acordate din venituri din privatizare (ct.2670603).  Total (rd.212+216), din care:</t>
  </si>
  <si>
    <t>Dobânzi de încasat aferente creditelor pe termen lung  acordate din contul curent general al trezoreriei statului (ct.2670602).                       Total (rd.218+222), din care:</t>
  </si>
  <si>
    <t>Dobânzi de încasat aferente creditelor pe termen lung  acordate din Fondul Special  de dezvoltare la dispoziţia Guvernului                          (ct. 2670601).                 Total   (rd. 224+228), din care:</t>
  </si>
  <si>
    <t xml:space="preserve">              - Administraţiile  locale (exclusiv fondurile de securitate socială)  (S.1313)</t>
  </si>
  <si>
    <t>Total dobânzi de încasat (rd.211+217+223+229+242)</t>
  </si>
  <si>
    <t>Total (în baze accrual) (cash+dobânzi) (rd.210+235)</t>
  </si>
  <si>
    <t>Alte credite pe termen lung acordate din bugetul de stat (ct.2670105).          Total (rd.240), din  care :</t>
  </si>
  <si>
    <t xml:space="preserve">            -Alţi intermediari financiari, exclusiv societăţile 
     de asigurare şi fondurile de pensii (S.125)</t>
  </si>
  <si>
    <t xml:space="preserve">           -Alţi intermediari financiari, exclusiv societăţile 
     de asigurare şi fondurile de pensii  (S.125)</t>
  </si>
  <si>
    <t>Acţiuni cotate (se includ şi acţiunile deţinute de instituţiile publice provenite din conversia creanţelor bugetare în acţiuni )</t>
  </si>
  <si>
    <t>Acţiuni cotate deţinute de stat la societăţi nefinanciare         (ct.2600100 -ct.2960101) (S.11)</t>
  </si>
  <si>
    <t>Acţiuni cotate deţinute de stat la societăţi care acceptă depozite, exclusiv banca centrală  (ct.2600100 - ct.2960101)  (S.122)</t>
  </si>
  <si>
    <t>Acţiuni cotate deţinute de stat la societăţi de asigurări rezidente (ct.2600100 - ct.2960101) (S.128)</t>
  </si>
  <si>
    <t>Total (la val. ctb. netă = la valoarea de intrare mai puţin ajustările cumulate pentru pierderea de valoare) (rd.253+254+255+255.1)</t>
  </si>
  <si>
    <t xml:space="preserve">Acţiuni necotate (se includ si acţiunile deţinute de instituţiile publice provenite din conversia creanţelor bugetare in acţiuni ) </t>
  </si>
  <si>
    <t>Acţiuni necotate deţinute de stat la societăţi nefinanciare                    (ct.2600200 - ct.2960102) (S.11)</t>
  </si>
  <si>
    <t xml:space="preserve">Acţiuni necotate detinute de stat la  - societăţi care acceptă depozite, exclusiv banca centrală;(CEC, Eximbank).                                                                                           Total (rd.262)  (ct.2600200 -ct.2960102)  (S.122) </t>
  </si>
  <si>
    <t>Acţiuni necotate detinute de stat la Fondurile de garantare (Alţi intermediari financiari, exclusiv societăţile de asigurare şi fondurile de pensii)(S.125)</t>
  </si>
  <si>
    <t xml:space="preserve">Acţiuni necotate deţinute de stat la societăţi de asigurări rezidente (ct.2600200 - ct.2960102) (Societăţi de asigurare; Fonduri de pensii) (S.128; S.129) </t>
  </si>
  <si>
    <t xml:space="preserve"> Acţiuni necotate deţinute de stat la Fondul Proprietatea  (ct.2600200 - ct.2960102) (Fonduri de investiţii, altele decât fondurile de piaţă monetară) (S.124)</t>
  </si>
  <si>
    <t>Total (la valoarea contabila neta) (la valoarea de intrare mai puţin ajustările cumulate pentru pierderea de valoare)  (rd.261+262+262.1+263+263.1)</t>
  </si>
  <si>
    <t>Participaţiile statului la alte societăţi care nu sunt organizate pe acţiuni (regii autonome, srl, comandită, etc)                                    (ct. 2600300 - ct.2960103) (S.11)</t>
  </si>
  <si>
    <t>Participaţiile statului la capitalul unor organisme internaţionale, cu excepţia FMI (ct.2600300 - ct.2960103) (S.22)</t>
  </si>
  <si>
    <t>Participaţiile statului la companii straine (Krivoi Rog, etc) (ct.2600300 -  ct.2960103)(S.22)</t>
  </si>
  <si>
    <t>Total (la valoarea de intrare mai puţin ajustările cumulate pentru pierderea de valoare) (rd.271+272+273)</t>
  </si>
  <si>
    <t>Participaţiile statului la organisme de plasament colectiv (ct.2600100+ct.2600200 - ct.2960101-ct.2960102)                                     ( Fonduri de piaţă monetară) (S.123)</t>
  </si>
  <si>
    <t>Total (la valoarea de intrare mai puţin ajustările cumulate pentru pierderea de valoare) (rd.281)</t>
  </si>
  <si>
    <t xml:space="preserve">Creanţe comerciale necurente legate de livrări de bunuri şi servicii ale instituţiilor publice                                                    (ct.4110201+ct.4110208+ ct 4130200+ct.4610201-ct.4910200 -ct. 4960200).            Total (rd.293+294+295+299), din care: </t>
  </si>
  <si>
    <t xml:space="preserve">   - gospodăriile populaţiei (S.14)</t>
  </si>
  <si>
    <t xml:space="preserve">   - de la societăţi nefinanciare  (S.11)</t>
  </si>
  <si>
    <t xml:space="preserve"> Creanţe comerciale  curente legate de livrări de bunuri şi servicii ale instituţiilor publice (ct.2320000+ct.2340000+ct.4090101+ct.4090102+ct.4110101+  ct.4110108+ct.4130100+ct.4180000 +ct.4610101 -ct. 4910100 - ct.4960100).           Total (rd.301+302+303+307), din care :</t>
  </si>
  <si>
    <t xml:space="preserve"> -de la gospodăriile populaţiei (S.14)</t>
  </si>
  <si>
    <t xml:space="preserve">        -de la societăţi nefinanciare  (S.11)</t>
  </si>
  <si>
    <t xml:space="preserve">  -de la nerezidenţi  (S.21, S.22)</t>
  </si>
  <si>
    <t xml:space="preserve">   -de la gospodăriile populaţiei (S.14)</t>
  </si>
  <si>
    <t xml:space="preserve">  -de la societăţi nefinanciare  (S.11)</t>
  </si>
  <si>
    <t xml:space="preserve">  - de la societăţi nefinanciare  (S.11)</t>
  </si>
  <si>
    <t>Sume de primit de la Comisia Europeană – PHARE, SAPARD, ISPA (ct.4500100)</t>
  </si>
  <si>
    <t>Sume declarate şi solicitate Comisiei Europene/ altor donatori - FONDURI EXTERNE NERAMBURSABILE POSTADERARE   (ct.4500300)</t>
  </si>
  <si>
    <t>Sume de primit de la Comisia Europeană/alţi donatori reprezentând venituri ale bugetului general consolidat - FONDURI EXTERNE NERAMBURSABILE POSTADERARE (ct.4500501+ct.4500502+ct.4500503+ct. 4500504+ct. 4500505).                                                                                           Total,  din care:(rd.338.1+338.2+338.3+338.4+338.5)</t>
  </si>
  <si>
    <t>Sume de primit de la Comisia Europeană/alţi donatori reprezentând venituri ale bugetului general consolidat – buget de stat - FONDURI EXTERNE NERAMBURSABILE POSTADERARE (ct.4500501)</t>
  </si>
  <si>
    <t>Sume de primit de la Comisia Europeană/alţi donatori reprezentând venituri ale bugetului general consolidat – bugetul asigurărilor sociale de stat - FONDURI EXTERNE NERAMBURSABILE POSTADERARE (ct.4500502)</t>
  </si>
  <si>
    <t>Sume de primit de la Comisia Europeană/alţi donatori reprezentând venituri ale bugetului general consolidat – bugetele fondurilor speciale - FONDURI EXTERNE NERAMBURSABILE POSTADERARE (ct.4500503)</t>
  </si>
  <si>
    <t>Sume de primit de la Comisia Europeană/alţi donatori reprezentând venituri ale bugetului general consolidat – buget local - FONDURI EXTERNE NERAMBURSABILE POSTADERARE  (ct.4500504)</t>
  </si>
  <si>
    <t>Sume de primit de la Comisia Europeană/alţi donatori reprezentând venituri ale bugetului general consolidat – instituţii publice finanţate din venituri proprii/venituri proprii şi subvenţii - FONDURI EXTERNE NERAMBURSABILE POSTADERARE (ct.4500505)</t>
  </si>
  <si>
    <t>Sume de primit de la Comisia Europeana/alţi donatori datorate altor beneficiari -ONG-uri, societăţi comerciale,etc. - FONDURI EXTERNE NERAMBURSABILE POSTADERARE (ct.4500700)</t>
  </si>
  <si>
    <t xml:space="preserve"> Sume avansate/ de justificat  Autorităţilor de Management/ Agenţiilor de Plăţi -  FONDURI EXTERNE NERAMBURSABILE POSTADERARE ŞI FONDURI DE LA BUGET ( ct.4570201+ ct.4570202+ ct. 4570203+ct.4570205+ct.4570206+ct.4570209) </t>
  </si>
  <si>
    <t>Avansuri acordate beneficiarilor  din fonduri externe nerambursabile postaderare şi fonduri de la buget  de Autorităţile de Certificare/Autorităţile de Management (ct.4540501+ct. 4540502+ct.4540503+ct.4540504).                    Total, din care :(rd.341.1+341.2+341.3+341.4)</t>
  </si>
  <si>
    <t>Avansuri acordate beneficiarilor din fonduri externe nerambursabile postaderare şi fonduri de la buget – instituţii publice finanţate din bugetul local (ct.4540501)</t>
  </si>
  <si>
    <t>Avansuri acordate beneficiarilor din fonduri externe nerambursabile postaderare şi fonduri de la buget – instituţii publice finanţate din venituri proprii/venituri proprii şi subvenţii (ct.4540502)</t>
  </si>
  <si>
    <t>Avansuri acordate beneficiarilor din fonduri externe nerambursabile postaderare şi fonduri de la buget – ONG-uri, societăţi comerciale, etc. (ct.4540503)</t>
  </si>
  <si>
    <t>Avansuri acordate beneficiarilor din fonduri externe nerambursabile postaderare şi fonduri de la buget – instituţii publice finanţate integral din buget (ct.4540504)</t>
  </si>
  <si>
    <t>Avansuri acordate beneficiarilor din fonduri externe nerambursabile postaderare pentru agricultură şi fonduri de la buget de Agenţiile de Plăţi/ Ministerul Agriculturii                                                               (ct.4540501+ct. 4540502+ct. 4540503+ct. 4540504)                                            Total din care (rd.342.1+342.2+342.3+342.4):</t>
  </si>
  <si>
    <t>Sume de primit de la Autorităţile de Certificare/ Autorităţile de Management/ Agenţiile de Plăţi - FONDURI EXTERNE NERAMBURSABILE POSTADERARE        ( ct. 4580301)</t>
  </si>
  <si>
    <t>Sume de primit de la Autorităţile de Certificare/ Autorităţile de Management /Agenţiile de Plăţi - FONDURI DE LA BUGET            ( ct. 4580302)</t>
  </si>
  <si>
    <t xml:space="preserve"> - salariaţilor (gospodăriile populaţiei) (S.143)</t>
  </si>
  <si>
    <t xml:space="preserve"> - societăţilor nefinanciare  (S.11) </t>
  </si>
  <si>
    <t xml:space="preserve"> Împrumuturi pe bază de titluri pe termen scurt altele decât acţiuni şi produse financiare derivate emise de către administraţia centrală, (ct.5190109+ct.1610100-1690100).                                                     Total (rd.373+374+375+375.1+376),  din care,  achiziţionate de: </t>
  </si>
  <si>
    <t xml:space="preserve">      -   Banca centrală   (S.121)</t>
  </si>
  <si>
    <t xml:space="preserve">      -  Societăţi care acceptă depozite, exclusiv banca centrală     (S.122)</t>
  </si>
  <si>
    <t xml:space="preserve">      - Gospodăriile populaţiei (S.14)</t>
  </si>
  <si>
    <t>Total (la valoare nominală) (rd.372)</t>
  </si>
  <si>
    <t xml:space="preserve"> Împrumuturi pe bază de titluri pe termen lung altele decât acţiuni şi produse financiare derivate emise de către administraţia centrală,  (ct.1610200-1690200).                                                                                                    Total (rd. 387+388+389+389.1+390), din care achiziţionate de:</t>
  </si>
  <si>
    <t xml:space="preserve">      -   Banca centrală    (S.121)</t>
  </si>
  <si>
    <t xml:space="preserve">      -  Societăţi care acceptă depozite, exclusiv banca centrală    (S.122)</t>
  </si>
  <si>
    <t>Total (la valoare nominală)( rd.386)</t>
  </si>
  <si>
    <t>Credite pe termen scurt primite (contractate, garantate, asimilate, etc.)  de instituţiile publice  din administraţia centrală (ct.1640100+ct.1650100+ct.1670101+ct.1670109+ct.5190101+ ct.5190109+ct.5190180).                                                                       Total  (rd.403+404+405), din care acordate de:</t>
  </si>
  <si>
    <t xml:space="preserve">        -  Societăţi care acceptă depozite, exclusiv banca centrală     (S.122)</t>
  </si>
  <si>
    <t>Credite pe termen scurt primite din contul curent general al trezoreriei statului de către instituţiile publice din administraţia centrală (ct.5190108+ct.1660102+ ct.1670102) (S.1311)</t>
  </si>
  <si>
    <t>Credite pe termen scurt primite din venituri din privatizare de către instituţiile publice din administraţia centrală (ct.5190102+ ct.5190180+ct.1670103) (S.1311)</t>
  </si>
  <si>
    <t>Credite pe termen scurt primite din bugetul instituţiilor centrale de către instituţiile publice subordonate/Sume primite din excedentul anului precedent pentru finanţarea cheltuielilor                                           (ct.5190104+ct.5190190)        (S.1311)</t>
  </si>
  <si>
    <t>Total (în baze cash)(rd.402+406+407+408)</t>
  </si>
  <si>
    <t xml:space="preserve">     -Societăţi care acceptă depozite, exclusiv banca centrală     (S.122)</t>
  </si>
  <si>
    <t>Dobânzi de plătit aferente creditelor pe termen scurt primite din contul curent general al trezoreriei statului (ct.1680702+ct.5180605) (S.1311)</t>
  </si>
  <si>
    <t>Dobânzi de plătit aferente creditelor pe termen scurt primite din venituri din privatizare (ct.1680703+ct.5180606) (S.1311)</t>
  </si>
  <si>
    <t>Total (dobanzi  de plătit )   (rd.410+414+415)</t>
  </si>
  <si>
    <t>Total (în baze accrual) (cash+dobânzi) (rd.409+416)</t>
  </si>
  <si>
    <t>Dobânzi de plătit aferente depozitelor atrase la trezorerie (ct. 5180601+ct.5180603)</t>
  </si>
  <si>
    <t xml:space="preserve">Credite pe termen scurt provenind din reclasificarea creditelor comerciale în împrumuturi (Maastricht debt), conform deciziei Eurostat, (1670108+5190110) .                                                            Total (rd.423+424+425+426), din care acordate de: </t>
  </si>
  <si>
    <t xml:space="preserve">     -  Societăţi care acceptă depozite, exclusiv banca centrală  (S.122)  (În cazul refinanţării fără regres a unei creanţe asupra guvernului) </t>
  </si>
  <si>
    <t xml:space="preserve">     -Societăţi nefinanciare  (S.11)                                                            (În cazul restructurării creditelor comerciale)</t>
  </si>
  <si>
    <t>Dobânzi de plătit aferente creditelor pe termen scurt  provenind din reclasificarea creditelor comerciale în împrumuturi (Maastricht debt), conform deciziei Eurostat  (ct.1680708+ct.5180609+ct.5180800).                                                Total (rd.428+429+429.1+429.2), din care,  acordate de:</t>
  </si>
  <si>
    <t xml:space="preserve">     -Alţi intermediari financiari, exclusiv societăţile 
     de asigurare şi fondurile de pensii     (S125 )                                                                                           (În cazul refinanţării fără regres a unei creanţe asupra guvernului) </t>
  </si>
  <si>
    <t xml:space="preserve">        - Societăţi care acceptă depozite, exclusiv banca centrală  (S.122)  </t>
  </si>
  <si>
    <t>Credite pe termen lung primite din contul curent general al trezoreriei statului de către instituţiile publice din administraţia centrală (ct. 1660202+ct.1670202)    (S.1311)</t>
  </si>
  <si>
    <t>Credite  pe termen lung primite din venituri din privatizare de către instituţii publice din administraţia centrală (ct.1670203) (S.1311)</t>
  </si>
  <si>
    <t>Total (în baze cash)(rd.431+435+436)</t>
  </si>
  <si>
    <t>Dobânzi de plătit aferente creditelor pe termen lung  primite (contractate, garantate, asimilate, etc.)   de instituţiile publice din administraţia centrală  (ct.1680400+ct.1680500+ct.1680701+ct.1680702+ct.1670703+ ct.1680708+ ct.1680709).                                                                 Total  (rd.439+440+441), din care acordate de :</t>
  </si>
  <si>
    <t xml:space="preserve"> - Societăţi care acceptă depozite, exclusiv banca centrală  (S.122)   </t>
  </si>
  <si>
    <t>Dobânzi de plătit  aferente creditelor  pe termen lung primite din contul curent general al trezoreriei statului  (ct.1680702) (S.1311)</t>
  </si>
  <si>
    <t>Dobânzi de plătit aferente creditelor pe termen lung primite din venituri din privatizare (ct.1680703)    (S.1311)</t>
  </si>
  <si>
    <t>Total dobânzi de plătit (rd.438+442+443)</t>
  </si>
  <si>
    <t>Total (în baze accrual)  (rd.437)    (cash+dobânzi)</t>
  </si>
  <si>
    <t xml:space="preserve">     -  Societăţi care acceptă depozite, exclusiv banca centrală   (S.122)   (În cazul refinanţării fără regres a unei creanţe asupra guvernului) </t>
  </si>
  <si>
    <t xml:space="preserve">     -Alţi intermediari financiari, exclusiv societăţile 
     de asigurare şi fondurile de pensii    (S.125)                                                                                                    (În cazul refinanţării fără regres a unei creanţe asupra guvernului) </t>
  </si>
  <si>
    <t>Dobânzi de plătit aferente creditelor pe termen lung provenind din reclasificarea creditelor comerciale în împrumuturi (Maastricht debt), conform deciziei Eurostat,  (ct.1680708).                                        Total (rd.453+454+454.1+454.2) din care acordate de:</t>
  </si>
  <si>
    <t xml:space="preserve">     - Societăţi care acceptă depozite, exclusiv banca centrală  (S.122)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</si>
  <si>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</si>
  <si>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        -Societăţi nefinanciare (S.11)</t>
  </si>
  <si>
    <t xml:space="preserve"> - Societăţi nefinanciare  (S.11)</t>
  </si>
  <si>
    <t>Datorii din operaţiuni de clearing, barter şi cooperare economică (ct.4620109/5120800) (S.21, S.22)</t>
  </si>
  <si>
    <t xml:space="preserve"> Datorii din operaţiuni cu fonduri externe nerambursabile   de la Comisia Europeană / alţi donatori</t>
  </si>
  <si>
    <t>Sume de restituit bugetului asigurărilor sociale de stat din sume primite de la Comisia Europeană/ alţi donatori în contul plăţilor efectuate  - FONDURI EXTERNE NERAMBURSABILE   POSTADERARE (ct.4550502)</t>
  </si>
  <si>
    <t>Sume de restituit bugetelor fondurilor speciale din sume primite de la Comisia Europeană/alţi donatori în contul plăţilor efectuate - FONDURI EXTERNE NERAMBURSABILE POSTADERARE (ct.4550503)</t>
  </si>
  <si>
    <t>Sume datorate beneficiarilor - instituţii finanţate din bugetul local- FONDURI EXTERNE NERAMBURSABILE POSTADERARE ŞI FONDURI DE LA BUGET( ct. 4540601)</t>
  </si>
  <si>
    <t>Sume datorate beneficiarilor - instituţii finanţate din venituri proprii/venituri proprii şi subvenţii - FONDURI EXTERNE NERAMBURSABILE POSTADERARE ŞI FONDURI DE LA BUGET   (ct. 4540602)</t>
  </si>
  <si>
    <t>Sume datorate beneficiarilor  - instituţii finanţate din buget de stat, asigurări sociale de stat şi fonduri speciale - FONDURI EXTERNE NERAMBURSABILE POSTADERARE ŞI FONDURI  DE LA BUGET (ct. 4540603)</t>
  </si>
  <si>
    <t>Sume datorate beneficiarilor -ONG-uri, societăţi comerciale, etc. - FONDURI EXTERNE NERAMBURSABILE POSTADERARE ŞI FONDURI DE LA BUGET                       (ct.4540401+ ct.4540402)</t>
  </si>
  <si>
    <t>Sume datorate Comisiei  Europene /alţi donatori (ct.4500200+ct.4500400+ct.4500600+ct.4590000+ct.4620103),     din care:</t>
  </si>
  <si>
    <t>Sume avansate de Comisia Europeană/alţi donatori - FONDURI EXTERNE NERAMBURSABILE POSTADERARE (ct.4500600)</t>
  </si>
  <si>
    <t>Avansuri primite de la Autorităţile de Certificare/ Autorităţile de Management/ Agenţiile de Plăţi - FONDURI EXTERNE NERAMBURSABILE POSTADERARE ŞI FONDURI DE LA BUGET (ct.4580501 + ct. 4580502)</t>
  </si>
  <si>
    <t>Total (rd.478+479+480+481+482+482.1+483+484+486)</t>
  </si>
  <si>
    <t xml:space="preserve">Alte datorii </t>
  </si>
  <si>
    <t>Provizioane necurente, constituite conform O.M.F.P. 416/2013 reprezentând arierate în litigiu.( din soldul ct.1510201)</t>
  </si>
  <si>
    <t>Provizioane curente, constituite conform O.M.F.P. 416/2013 reprezentând arierate în litigiu (din soldul ct.1510101).</t>
  </si>
  <si>
    <t xml:space="preserve">     -  Societăţi care acceptă depozite, exclusiv banca centrală  (S.122)  </t>
  </si>
  <si>
    <t xml:space="preserve">          - Societăţi care acceptă depozite, exclusiv banca centrală  (S.122)</t>
  </si>
  <si>
    <t>Total (rd.491+499+500+501+502+506+510)</t>
  </si>
  <si>
    <t>NOTĂ</t>
  </si>
  <si>
    <t xml:space="preserve"> Sectoarele şi subsectoarele definite conform             </t>
  </si>
  <si>
    <t>Sistemului European de Conturi (SEC 2010)</t>
  </si>
  <si>
    <t>Cod SEC2010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</si>
  <si>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</si>
  <si>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</si>
  <si>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</si>
  <si>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</si>
  <si>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</si>
  <si>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</si>
  <si>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Societăţi care acceptă depozite, exclusiv banca centrala</t>
  </si>
  <si>
    <t>S.122</t>
  </si>
  <si>
    <t>Fonduri de piaţă monetară</t>
  </si>
  <si>
    <t>S.123</t>
  </si>
  <si>
    <t>Fonduri de investiţii, altele decât fondurile de piaţă monetară</t>
  </si>
  <si>
    <t>S.124</t>
  </si>
  <si>
    <t xml:space="preserve">   Alţi intermediari financiari, exclusiv societăţile de asigurare şi fondurile de pensii</t>
  </si>
  <si>
    <t>S.125</t>
  </si>
  <si>
    <t xml:space="preserve">   Auxiliari financiari</t>
  </si>
  <si>
    <t>S.126</t>
  </si>
  <si>
    <t xml:space="preserve">   Societăţi de asigurare (SA)</t>
  </si>
  <si>
    <t>S.128</t>
  </si>
  <si>
    <t xml:space="preserve">   Fondurile de pensii (FP)</t>
  </si>
  <si>
    <t>S.129</t>
  </si>
  <si>
    <t>Administraţii publice</t>
  </si>
  <si>
    <t>S.13</t>
  </si>
  <si>
    <t xml:space="preserve">  Administraţia centrală (exclusiv fondurile de securitate socială)</t>
  </si>
  <si>
    <t>S.1311</t>
  </si>
  <si>
    <t xml:space="preserve">  Administraţiile  locale (exclusiv fondurile de securitate socială)</t>
  </si>
  <si>
    <t>S.1313</t>
  </si>
  <si>
    <t xml:space="preserve"> Fonduri de securitate socială</t>
  </si>
  <si>
    <t>S.1314</t>
  </si>
  <si>
    <t xml:space="preserve">Gospodăriile populaţiei </t>
  </si>
  <si>
    <t>S. 14</t>
  </si>
  <si>
    <t>Restul lumii</t>
  </si>
  <si>
    <t>S.2</t>
  </si>
  <si>
    <t xml:space="preserve">  State membre şi instituţii şi organisme ale Uniunii Europene</t>
  </si>
  <si>
    <t xml:space="preserve">  S.21</t>
  </si>
  <si>
    <t>S.211</t>
  </si>
  <si>
    <t>1</t>
  </si>
  <si>
    <t>60.1</t>
  </si>
  <si>
    <t>DIF</t>
  </si>
  <si>
    <t>Taxe Legea 83/2015</t>
  </si>
  <si>
    <t>Taxe Legea 130/2015</t>
  </si>
  <si>
    <t>Taxe OG 216/2015</t>
  </si>
  <si>
    <t>Taxe Legea 215/2015</t>
  </si>
  <si>
    <t xml:space="preserve">Taxe Legea 96/2006 </t>
  </si>
  <si>
    <t>Taxe Legea 341/2004</t>
  </si>
  <si>
    <t xml:space="preserve">Taxe 303/2004 </t>
  </si>
  <si>
    <t>Taxe indemnizatii insotitor</t>
  </si>
  <si>
    <t>Indemnizatie Legea 341/2004 (revolutionari)</t>
  </si>
  <si>
    <t>Indemnizatie Legea 309/2002 (persoane care au efectuat stagiul militar in directiile de munca)</t>
  </si>
  <si>
    <t>Pensie Legea 303/2004 (procurori si judecatori-magistrati)</t>
  </si>
  <si>
    <t>Indemnizatie L109/2005 (artisti)</t>
  </si>
  <si>
    <t>Indemnizatie Lege 8/2006 (uniunile de creatie)</t>
  </si>
  <si>
    <t>Indemnizatie insotitor</t>
  </si>
  <si>
    <t>Inedmnizatie cf legii 323/2004 (367/2001)</t>
  </si>
  <si>
    <t>Prestatii Legea 346/2002 (boli profesionale)</t>
  </si>
  <si>
    <t>Indemnizatie Legea 96/2006 (parlamentari)</t>
  </si>
  <si>
    <t>Indemnizatie Legea 215/2015 (functionar parlamentar)</t>
  </si>
  <si>
    <t>Pensie OG 216/2015 (diplomati)</t>
  </si>
  <si>
    <t>Pensie Legea 130/2015 (personal auxiliar instante judecatoresti si parchete)</t>
  </si>
  <si>
    <t>Pensie Legea 83/2015 (aviatori)</t>
  </si>
  <si>
    <t>Avansuri acordate (ct.2320000+2340000+4090101+4090102)</t>
  </si>
  <si>
    <t>Avansuri  primite (ct.4190000)</t>
  </si>
  <si>
    <t>29.2</t>
  </si>
  <si>
    <t>29.3</t>
  </si>
  <si>
    <t>29.4</t>
  </si>
  <si>
    <t>II</t>
  </si>
  <si>
    <t>XII.</t>
  </si>
  <si>
    <t>*) Nota: Se determina potrivit art 13 alin (2) lit. b) din Legea nr 227/2015 privind Codul Fiscal</t>
  </si>
  <si>
    <t>22</t>
  </si>
  <si>
    <t>375.1</t>
  </si>
  <si>
    <t>389.1</t>
  </si>
  <si>
    <t>489.23</t>
  </si>
  <si>
    <t>489.24</t>
  </si>
  <si>
    <t>32.2</t>
  </si>
  <si>
    <t>33.2</t>
  </si>
  <si>
    <t>255.1</t>
  </si>
  <si>
    <t>262.1</t>
  </si>
  <si>
    <t>263.1</t>
  </si>
  <si>
    <t>306.1</t>
  </si>
  <si>
    <t>328.1</t>
  </si>
  <si>
    <t>338.1</t>
  </si>
  <si>
    <t>338.2</t>
  </si>
  <si>
    <t>338.3</t>
  </si>
  <si>
    <t>338.4</t>
  </si>
  <si>
    <t>338.5</t>
  </si>
  <si>
    <t>341.1</t>
  </si>
  <si>
    <t>341.2</t>
  </si>
  <si>
    <t>341.3</t>
  </si>
  <si>
    <t>341.4</t>
  </si>
  <si>
    <t>342.1</t>
  </si>
  <si>
    <t>342.2</t>
  </si>
  <si>
    <t>342.3</t>
  </si>
  <si>
    <t>342.4</t>
  </si>
  <si>
    <t>429.1</t>
  </si>
  <si>
    <t>429.2</t>
  </si>
  <si>
    <t>454.1</t>
  </si>
  <si>
    <t>454.2</t>
  </si>
  <si>
    <t>467.1</t>
  </si>
  <si>
    <t>467.2</t>
  </si>
  <si>
    <t>467.3</t>
  </si>
  <si>
    <t>468.1</t>
  </si>
  <si>
    <t>468.2</t>
  </si>
  <si>
    <t>475.1</t>
  </si>
  <si>
    <t>475.2</t>
  </si>
  <si>
    <t>482.1</t>
  </si>
  <si>
    <t>489.1</t>
  </si>
  <si>
    <t>489.21</t>
  </si>
  <si>
    <t>489.22</t>
  </si>
  <si>
    <t>489.3</t>
  </si>
  <si>
    <t>489.4</t>
  </si>
  <si>
    <t>489.5</t>
  </si>
  <si>
    <t>489.6</t>
  </si>
  <si>
    <t>489.7</t>
  </si>
  <si>
    <t>489.8</t>
  </si>
  <si>
    <t xml:space="preserve">        -State nonmembre și organizații internaționale nerezidente ale UE (S. 22)</t>
  </si>
  <si>
    <t>137.1</t>
  </si>
  <si>
    <t>157.1</t>
  </si>
  <si>
    <t>191.1</t>
  </si>
  <si>
    <t>utilizator Anexa 40</t>
  </si>
  <si>
    <t xml:space="preserve">     State membre ale Uniunii Europeane</t>
  </si>
  <si>
    <t xml:space="preserve">     Instituţii şi organisme ale Uniunii Europene</t>
  </si>
  <si>
    <t>S.212</t>
  </si>
  <si>
    <t>S.22</t>
  </si>
  <si>
    <t>Provizioane curente, constituite conform Legii nr.85/2016, privind plata diferențelor salariale cuvenite personalului didactic din învățământul de stat pentru perioada octombrie 2008 - 13 mai 2011(din soldul ct.1510103)</t>
  </si>
  <si>
    <t>489.9</t>
  </si>
  <si>
    <t>489.10</t>
  </si>
  <si>
    <t>489.25</t>
  </si>
  <si>
    <t>489.26</t>
  </si>
  <si>
    <t>Taxe veterani</t>
  </si>
  <si>
    <t>Taxe DL 118/1990</t>
  </si>
  <si>
    <t>Taxe Legea 189/2000</t>
  </si>
  <si>
    <t>Taxe OUG 6/2010</t>
  </si>
  <si>
    <t>Indemnizatie Veterani de razboi (legea 49/1991 si legea 44/1994)</t>
  </si>
  <si>
    <t>Indemnizatie D.L.118/1990 (persoane persecutate politic)</t>
  </si>
  <si>
    <t>Indemnizatie Legea 189/2000 (persoane deportate in strainatate)</t>
  </si>
  <si>
    <t>Ajutor lunar Legea 578/2004 (sot supravietuitor)</t>
  </si>
  <si>
    <t>Pensie OUG 6/2010 (pensia sociala mimim garantata)</t>
  </si>
  <si>
    <t>Plati efectectuate in anii precedenti si recuperate in anul curent</t>
  </si>
  <si>
    <t>85.01</t>
  </si>
  <si>
    <t>Plăţi efectuate în anii precedenţi şi recuperate în anul curent aferente cheltuielilor curente şi operaţiunilor financiare ale altor instituţii publice</t>
  </si>
  <si>
    <t>85.01.03</t>
  </si>
  <si>
    <r>
      <t>State nonmembre si organizatii internationale</t>
    </r>
    <r>
      <rPr>
        <sz val="9"/>
        <rFont val="Arial"/>
        <family val="2"/>
      </rPr>
      <t xml:space="preserve"> nerezidente</t>
    </r>
    <r>
      <rPr>
        <sz val="10"/>
        <rFont val="Arial"/>
        <family val="2"/>
      </rPr>
      <t xml:space="preserve"> ale Uniunii Europene</t>
    </r>
  </si>
  <si>
    <t>Pensii si ajutoare IOVR,                                                            din care:</t>
  </si>
  <si>
    <t>CONTUL DE EXECUTIE - Corelatii final</t>
  </si>
  <si>
    <t>DENUMIRE INDICATORI</t>
  </si>
  <si>
    <t>COD</t>
  </si>
  <si>
    <t xml:space="preserve"> Angajament Bugetar - Angajament Legal</t>
  </si>
  <si>
    <t>Credite deschise - Plati efectuate</t>
  </si>
  <si>
    <t>CHELTUIELI CURENTE</t>
  </si>
  <si>
    <t>Prestari servicii pentru transmiterea drepturilor,din care:</t>
  </si>
  <si>
    <t>Pensii si ajutoare sociale , din care:</t>
  </si>
  <si>
    <t>Credite deschise</t>
  </si>
  <si>
    <t>Anexa 01 rd.90 col.1</t>
  </si>
  <si>
    <t>Anexa 01 rd.80 col.1</t>
  </si>
  <si>
    <t>Anexa 01 rd.90 col.2</t>
  </si>
  <si>
    <t>Anexa 01 rd.80 col.2</t>
  </si>
  <si>
    <t>Anexa 01               (sd 121) rd.88 col.2</t>
  </si>
  <si>
    <t>Anexa 01              (sc 121) rd.87 col.2</t>
  </si>
  <si>
    <t>Anexa 01 rd.33 col.2</t>
  </si>
  <si>
    <t>Anexa 01 rd.53 col.1</t>
  </si>
  <si>
    <t>Anexa 01 rd.53 col.2</t>
  </si>
  <si>
    <t>Anexa 01 rd.55 col.1</t>
  </si>
  <si>
    <t>Anexa 01 rd.55 col.2</t>
  </si>
  <si>
    <t>Anexa 01 rd.61 col.1</t>
  </si>
  <si>
    <t>Anexa 01 rd.61 col.2</t>
  </si>
  <si>
    <t>Anexa 01 rd.64 col.1</t>
  </si>
  <si>
    <t>Anexa 04 rd.14 col.1</t>
  </si>
  <si>
    <t>Anexa 04 rd.17 col.1</t>
  </si>
  <si>
    <t>Anexa 02 rd.31 col.2</t>
  </si>
  <si>
    <t>Anexa 02  rd.32 col.2</t>
  </si>
  <si>
    <t>Anexa 01  rd.33 col.1</t>
  </si>
  <si>
    <t>Anexa 01  rd.33 col.2</t>
  </si>
  <si>
    <t>Anexa 01 rd.35 col.1</t>
  </si>
  <si>
    <t>Anexa 01 rd.35 col.2</t>
  </si>
  <si>
    <t>Anexa 01 rd.33 col.1</t>
  </si>
  <si>
    <t>Anexa 01 rd.72 col.1</t>
  </si>
  <si>
    <t>Anexa 01 rd.72 col.2</t>
  </si>
  <si>
    <t>Anexa 01 rd.73 col.1</t>
  </si>
  <si>
    <t>Anexa 01 rd.73 col.2</t>
  </si>
  <si>
    <t>Anexa 01 rd.75 col.1</t>
  </si>
  <si>
    <t>Anexa 01 rd.75 col.2</t>
  </si>
  <si>
    <t>Anexa 40a rd.457 col.1</t>
  </si>
  <si>
    <t>Anexa 40a rd.457 col.2</t>
  </si>
  <si>
    <t>Anexa 40a rd.489 col.1</t>
  </si>
  <si>
    <t>Anexa 40a rd.489 col.2</t>
  </si>
  <si>
    <t>Anexa 40a rd.465 col.1</t>
  </si>
  <si>
    <t>Anexa 40a rd.472 col.1</t>
  </si>
  <si>
    <t>Anexa 40a rd.472 col.2</t>
  </si>
  <si>
    <t xml:space="preserve">Anexa 03  rd.14 col.1 </t>
  </si>
  <si>
    <t>Anexa 03  rd.14 col.1</t>
  </si>
  <si>
    <t>Anexa 03  rd.15 col.1</t>
  </si>
  <si>
    <t>Anexa 03 rd.14 col.2</t>
  </si>
  <si>
    <t>Anexa 03 rd.15 col.2</t>
  </si>
  <si>
    <t>Anexa 40a rd.465 col.2</t>
  </si>
  <si>
    <t>Anexa 40a rd.478 + rd.479 + rd.480 col.1</t>
  </si>
  <si>
    <t>Anexa 40a rd.473 col.1</t>
  </si>
  <si>
    <t>Anexa 40a rd.473 col.2</t>
  </si>
  <si>
    <t>Anexa 40a rd. 489.3 col.1</t>
  </si>
  <si>
    <t>Anexa 40a rd.489.3 col.2</t>
  </si>
  <si>
    <t>Anexa 40a rd.4 col.01</t>
  </si>
  <si>
    <t>Anexa 40a rd.04 col.02</t>
  </si>
  <si>
    <t>Anexa 04  rd.14 col.1</t>
  </si>
  <si>
    <t>Anexa 04  rd.17 col.1</t>
  </si>
  <si>
    <t>Anexa 03 rd.15 col.3</t>
  </si>
  <si>
    <t>Anexa 02  rd.13 + rd.18 + rd 26 col.2</t>
  </si>
  <si>
    <t>Anexa 01 rd.62 col.1</t>
  </si>
  <si>
    <t>Anexa 40a rd.471 col.1</t>
  </si>
  <si>
    <t>Anexa 01 rd.62 col.2</t>
  </si>
  <si>
    <t>Anexa 40a rd.471 col.2</t>
  </si>
  <si>
    <t>Anexa 40a rd.55 col.01</t>
  </si>
  <si>
    <t>Anexa 40a rd.55 col.2</t>
  </si>
  <si>
    <t>1=2+3+4</t>
  </si>
  <si>
    <t>Manopera</t>
  </si>
  <si>
    <t>Taxe OUG 6/2009</t>
  </si>
  <si>
    <t>Indemnizatie Veterani de razboi (legea 49/1991 si legea 44/1994_modificate de OUG9/2015)</t>
  </si>
  <si>
    <t>Indemnizatie D.L.118/1990 (modificat de legea 69/2015_ persoane persecutate politic)</t>
  </si>
  <si>
    <t>Indemnizatie legea 189/2000 (modificat de legea 143/2014_persoane deportate in strainatate)</t>
  </si>
  <si>
    <t>Ajutor lunar Legea 578/2004 (sotul  supravietuitor)</t>
  </si>
  <si>
    <t>OUG 6/2009 (indemnizatie sociala mimim garantata)</t>
  </si>
  <si>
    <t>Inedmnizatie cf legii 323/2004 (367/2001; OG 105/1999)</t>
  </si>
  <si>
    <t>Pensie serviciu Legea 96/2006 (parlamentari)</t>
  </si>
  <si>
    <t>Pensie serviciu Legea 215/2015 (functionar parlamentar)</t>
  </si>
  <si>
    <t>Pensie serviciu OG 216/2015 (diplomati)</t>
  </si>
  <si>
    <t>Pensie serviciu  Legea 130/2015 (personal auxiliar instante judecatoresti si parchete)</t>
  </si>
  <si>
    <t>Pensie serviciu Legea 83/2015 (aviatori)</t>
  </si>
  <si>
    <t>Pensie Legea 7/2016 (modificarea si completare lg217/2008; lg 94/1992-curtea de conturi)</t>
  </si>
  <si>
    <t>Taxe veterani (legea 49/1991 si legea 44/1994_modificate de OUG9/2015)</t>
  </si>
  <si>
    <t>Taxe DL 118/1990 (modificat de legea 69/2015)</t>
  </si>
  <si>
    <t>Taxe legea 189/2000 (modificat de legea 143/2014)</t>
  </si>
  <si>
    <t>Taxe Legea 7/2016 (94/1992)</t>
  </si>
  <si>
    <t>Comision postal taloane mov_legea 263/2010</t>
  </si>
  <si>
    <t>definitive</t>
  </si>
  <si>
    <t xml:space="preserve"> depozite </t>
  </si>
  <si>
    <t xml:space="preserve">REZULTATUL PATRIMONIAL AL EXERCIŢIULUI (BRUT) </t>
  </si>
  <si>
    <t>REZULTATUL PATRIMONIAL AL EXERCIŢIULUI (NET)</t>
  </si>
  <si>
    <t xml:space="preserve"> - EXCEDENT (rd. 29.2 - rd.29.4)</t>
  </si>
  <si>
    <t xml:space="preserve"> - DEFICIT (rd. 29.3 + rd.29.4)</t>
  </si>
  <si>
    <t xml:space="preserve"> - Sume recuperate în excedentul anului precedent **)</t>
  </si>
  <si>
    <t>Sume transferate din disponibilul neutilizat la finele anului precedent****)</t>
  </si>
  <si>
    <t>VI. NUMERAR ŞI ECHIVALENT DE NUMERAR LA SFÂRŞITUL PERIOADEI (rd.13+rd.14+rd.14.1 - rd.14.2 - rd.14.3)</t>
  </si>
  <si>
    <t>3. Numerar net din activitatea operaţională                      (rd. 02- rd.03)</t>
  </si>
  <si>
    <t>3. Numerar net din activitatea de investiţii     (rd.06-07)</t>
  </si>
  <si>
    <t xml:space="preserve">IV. CREŞTEREA (DESCREŞTEREA) NETĂ DE NUMERAR ŞI ECHIVALENT DE NUMERAR   (rd.04+rd.08+rd.12)            </t>
  </si>
  <si>
    <t>VI. NUMERAR ŞI ECHIVALENT DE NUMERAR LA FINELE PERIOADEI       (rd.13+14 +15-16)</t>
  </si>
  <si>
    <t>Plăţi restante faţă  de bugetele locale                                          ( ct.4460100, ct.4460200, ct.4480100),                        din care: (rd.22.1+23+24+25+26)</t>
  </si>
  <si>
    <t>Dobânzi restante, din care: (aferente celor de la rd.37), (ct.1680100,  ct.1680400, ct.1680500, ct.1680701, ct1680702, ct. 1680703, ct. 1680708, ct. 1680709, ct.5180605, ct. 5180606, ct. 5180608, ct. 5180609, ct. 5180800),                                           din care:    (rd 42.1+.43+44+45+46)</t>
  </si>
  <si>
    <t xml:space="preserve"> Creditori bugetari                                                                    (ct.4620109, ct.4670100, ct. 4670300, ct. 4670400, ct. 4670500, ct.4670900), din care:           ( rd.47.1+47.2+47.3+47.4+47.5)</t>
  </si>
  <si>
    <t>Credite pe termen scurt acordate din venituri din privatizare (ct.2670103+ct.4680106).     Total (rd.133+137+137.1), din care:</t>
  </si>
  <si>
    <t>Dobânzi de încasat aferente creditelor pe termen scurt acordate din venituri din privatizare (ct.4690106+ct. 2670603).                           Total (rd.153+157+157.1), din care:</t>
  </si>
  <si>
    <t>Credite  pe termen lung acordate din venituri din privatizare (ct.2670203).    Total (rd.187+191+191.1), din care:</t>
  </si>
  <si>
    <t>Sume de restituit bugetului de stat din sume primite de la Comisia Europeană/alţi donatori în contul plăţilor efectuate - FONDURI EXTERNE NERAMBURSABILE POSTADERARE            ( ct. 4550501)</t>
  </si>
  <si>
    <t>Provizioane necurente, constituite conform OUG 71/2009 şi OG 17/2012 reprezentând drepturi salariale câştigate în instanţă (din soldul ct.1510203. )</t>
  </si>
  <si>
    <t>Provizioane necurente, constituite conform O.G nr.40/2015 privind modificarea O.U.G. nr.9/2013 privind timbrul de mediu pentru autohevicule. ( din soldul ct.1510208)</t>
  </si>
  <si>
    <t>Provizioane necurente, constituite conform Legii nr.113/2013 pentru aprobarea O.U.G.  nr.93/2012 privind inființarea, organizarea şi funcţionarea Autorităţii de Supraveghere Financiară  (din soldul ct.1510208)</t>
  </si>
  <si>
    <t>Provizioane necurente, constituite conform Legii nr.85/2016, privind plata diferențelor salariale cuvenite personalului didactic din învățământul de stat pentru perioada octombrie 2008 - 13 mai 2011 (din soldul ct.1510203)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</si>
  <si>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</si>
  <si>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Provizioane curente (ct.1510101+1510102+1510103+1510104+1510108), din care:</t>
  </si>
  <si>
    <t>Provizioane curente, constituite conform O.G nr.40/2015 privind modificarea O.U.G. nr.9/2013 privind timbrul de mediu pentru autohevicule. (din soldul ct.1510108)</t>
  </si>
  <si>
    <t>Provizioane curente, constituite conform Legii nr.113/2013 pentru aprobarea O.U.G.  nr.93/2012 privind inființarea, organizarea şi funcţionarea Autorităţii de Supraveghere Financiară  (din soldul ct.1510108)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</si>
  <si>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</si>
  <si>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Plăţi restante   ale instituţiilor publice din administraţia centrală -(reprezentând datorii neachitate la termen)  din operaţiuni comerciale    Total (rd.492+493+497+498) din care, către:</t>
  </si>
  <si>
    <t>cod 25</t>
  </si>
  <si>
    <t>-lei-</t>
  </si>
  <si>
    <t xml:space="preserve">Denumirea elementului de capital </t>
  </si>
  <si>
    <t>Sold la începutul anului</t>
  </si>
  <si>
    <t>Creşteri</t>
  </si>
  <si>
    <t>Reduceri</t>
  </si>
  <si>
    <t xml:space="preserve">Sold la sfirşitul anului </t>
  </si>
  <si>
    <t xml:space="preserve">Fondul  activelor fixe necorporale </t>
  </si>
  <si>
    <t>Ct. 1000000</t>
  </si>
  <si>
    <t>Fondul bunurilor care alcătuiesc domeniul public al statului</t>
  </si>
  <si>
    <t>Ct. 1010000</t>
  </si>
  <si>
    <t>Fondul bunurilor care alcătuiesc domeniul privat al statului</t>
  </si>
  <si>
    <t>Ct. 1020101</t>
  </si>
  <si>
    <t xml:space="preserve">Fondul bunurilor care alcătuiesc proprietatea privată a instituţiei publice </t>
  </si>
  <si>
    <t>ct.1020102</t>
  </si>
  <si>
    <t>03.1</t>
  </si>
  <si>
    <t>Fondul bunurilor care alcătuiesc domeniul privat al statului – reprezentând bunuri confiscate sau intrate, potrivit legii, în proprietatea privată a statului, altele decât active fixe                                                                            Ct.1020103</t>
  </si>
  <si>
    <t>03.2</t>
  </si>
  <si>
    <t xml:space="preserve">Fondul bunurilor care alcătuiesc domeniul public al unităţilor </t>
  </si>
  <si>
    <t xml:space="preserve">administrativ teritoriale </t>
  </si>
  <si>
    <t>Ct.1030000</t>
  </si>
  <si>
    <t xml:space="preserve">Fondul bunurilor care alcătuiesc domeniul privat al unităţilor </t>
  </si>
  <si>
    <t>administrativ teritoriale</t>
  </si>
  <si>
    <t>Ct.1040101</t>
  </si>
  <si>
    <t xml:space="preserve">Fondul bunurilor care alcătuiesc proprietatea privată a instituţiei publice din administraţia locală                                                          </t>
  </si>
  <si>
    <t>Ct.1040102)</t>
  </si>
  <si>
    <t>05.1</t>
  </si>
  <si>
    <t xml:space="preserve">Fondul bunurilor care alcătuiesc domeniul privat al unităților administrativ – teritoriale – reprezentând bunuri confiscate sau intrate, potrivit legii, în proprietatea privată a unităților administrativ – teritoriale, altele decât active fixe                                                  Ct. 1040103                                                        </t>
  </si>
  <si>
    <t>05.2</t>
  </si>
  <si>
    <t xml:space="preserve">Rezerve din reevaluare </t>
  </si>
  <si>
    <t>Ct.1050100, 1050200, 1050300, 1050400, 1050500</t>
  </si>
  <si>
    <t>Diferenţe din reevaluare şi diferenţe de curs  aferente</t>
  </si>
  <si>
    <t>dobânzilor  încasate (SAPARD)</t>
  </si>
  <si>
    <t>Ct.1060000</t>
  </si>
  <si>
    <t xml:space="preserve">Fondul de rulment </t>
  </si>
  <si>
    <t>Ct.131</t>
  </si>
  <si>
    <t>Fondul de rezervă al bugetului asigurărilor sociale de stat</t>
  </si>
  <si>
    <t>Ct. 1320000</t>
  </si>
  <si>
    <t>Fondul de rezervă constituit conform Legii nr.95/2006</t>
  </si>
  <si>
    <t>Ct. 1330000</t>
  </si>
  <si>
    <t xml:space="preserve">Fondul de amortizare aferent activelor fixe deţinute de </t>
  </si>
  <si>
    <t xml:space="preserve">serviciile publice de interes local </t>
  </si>
  <si>
    <t>Ct.134</t>
  </si>
  <si>
    <t xml:space="preserve">Fondul de risc </t>
  </si>
  <si>
    <t xml:space="preserve">Ct.135   </t>
  </si>
  <si>
    <t>Fondul depozitelor speciale constituite pentru construcţii</t>
  </si>
  <si>
    <t xml:space="preserve">de locuinţe  </t>
  </si>
  <si>
    <t>Ct.136</t>
  </si>
  <si>
    <t xml:space="preserve">Taxe speciale </t>
  </si>
  <si>
    <t>Ct.137</t>
  </si>
  <si>
    <t xml:space="preserve">Fondul de dezvoltare a spitalului </t>
  </si>
  <si>
    <t xml:space="preserve">Ct.1390100  </t>
  </si>
  <si>
    <t xml:space="preserve">Alte fonduri </t>
  </si>
  <si>
    <t xml:space="preserve">Ct.1392+Ct.1393+Ct.1394+Ct.1396+Ct.1399  </t>
  </si>
  <si>
    <t>Total capitaluri proprii (rd 01 la 17 - rd.18 + rd.19 - rd.20 )</t>
  </si>
  <si>
    <t>bilant rd 85 col 1</t>
  </si>
  <si>
    <t xml:space="preserve">anexa 34 rd 17 col 1 </t>
  </si>
  <si>
    <t>bilant rd 85 col 2</t>
  </si>
  <si>
    <t>anexa 34 rd 17 col 4</t>
  </si>
  <si>
    <t>bilant rd 86 col 1</t>
  </si>
  <si>
    <t xml:space="preserve">anexa 34 rd 18 col 1 </t>
  </si>
  <si>
    <t>bilant rd 86 col 2</t>
  </si>
  <si>
    <t>anexa 34 rd 18 col 4</t>
  </si>
  <si>
    <t>bilant rd 87 col 1</t>
  </si>
  <si>
    <t>anexa 34 rd 19 col 1</t>
  </si>
  <si>
    <t>bilant rd 87 col 2</t>
  </si>
  <si>
    <t>anexa 34 rd 19 col 4</t>
  </si>
  <si>
    <t>bilant rd 88 col 1</t>
  </si>
  <si>
    <t xml:space="preserve">anexa 34 rd 20 col 1 </t>
  </si>
  <si>
    <t>bilant rd 88 col 2</t>
  </si>
  <si>
    <t>anexa 34 rd 20 col 4</t>
  </si>
  <si>
    <t>bilant rd 90 col 1</t>
  </si>
  <si>
    <t xml:space="preserve">anexa 34 rd 21 col 1 </t>
  </si>
  <si>
    <t>bilant rd 90 col 2</t>
  </si>
  <si>
    <t>anexa 34 rd 21 col 4</t>
  </si>
  <si>
    <t xml:space="preserve">Rezultatul patrimonial al exerciţiului  Ct.1210000 - sold debitor </t>
  </si>
  <si>
    <t xml:space="preserve">Rezultatul patrimonial al exerciţiului Ct.1210000 - sold creditor </t>
  </si>
  <si>
    <t xml:space="preserve">Rezultatul reportat  Ct.1170000- sold creditor </t>
  </si>
  <si>
    <t>Rezultatul reportat  Ct.1170000- sold debitor</t>
  </si>
  <si>
    <t>Anexa 01              (sc 121) rd.87 col.1</t>
  </si>
  <si>
    <t>Anexa 02 rd.31 col.1</t>
  </si>
  <si>
    <t>Anexa 01               (sd 121) rd.88 col.1</t>
  </si>
  <si>
    <t>Anexa 02  rd.32 col.1</t>
  </si>
  <si>
    <t>Anexa 03 rd.15 col.1- rd 15 col 3</t>
  </si>
  <si>
    <t>Anexa 03 rd 15 col 3</t>
  </si>
  <si>
    <t>Anexa 01  rd.60.1 col.2</t>
  </si>
  <si>
    <t>TOTAL ACTIVE CURENTE                 (rd.19+30+31+40+41+41.1+42)</t>
  </si>
  <si>
    <t>Cheltuieli cu impozitul pe profit (din ct. 6350200)</t>
  </si>
  <si>
    <t>14.2</t>
  </si>
  <si>
    <t>14.3</t>
  </si>
  <si>
    <t>14.1</t>
  </si>
  <si>
    <t xml:space="preserve"> - Sume utilizate din excedentul anului precedent/ sume transferate din excedent la bugetul local/sume transferate din excedent pentru  constituirea de  depozite în trezorerie/ ***)</t>
  </si>
  <si>
    <t>Total dobânzi de încasat (rd.152+158+164+177)</t>
  </si>
  <si>
    <t xml:space="preserve">      - Alti rezidenţi (Alţi intermediari financiari, exclusiv societăţile de asigurare şi fondurile de pensii, Auxiliari financiari, Societăţi de asigurare, Fondurile de pensii)  (S.125, S.126, S.128, S.129)</t>
  </si>
  <si>
    <t xml:space="preserve">      - Nerezidenţi (State membre şi instituţii şi organisme ale Uniunii Europene, State nonmembre şi organizaţii internaţionale nerezidente ale Uniunii Europene) (S.21,S.22)</t>
  </si>
  <si>
    <t xml:space="preserve">       - Alti rezidenţi (Alţi intermediari financiari, exclusiv societăţile de asigurare şi fondurile de pensii, Auxiliari financiari, Societăţi de asigurare, Fondurile de pensii)  (S.125, S.126, S.128, S.129)</t>
  </si>
  <si>
    <t xml:space="preserve">       - Nerezidenţi (State membre şi instituţii şi organisme ale Uniunii Europene, State nonmembre şi organizaţii internaţionale nerezidente ale Uniunii Europene) (S.21,S.22)</t>
  </si>
  <si>
    <t xml:space="preserve">      - Alti rezidenţi (Alţi intermediari financiari, exclusiv societăţile de asigurare şi fondurile de pensii)  (S.125) (În cazul refinanţării fără regres a unei creanţe asupra Guvernului)</t>
  </si>
  <si>
    <t xml:space="preserve">   - Societăţi nefinanciare  (S. 11)                                                              (În cazul restructurării creditelor comerciale)</t>
  </si>
  <si>
    <t xml:space="preserve">     - Societăţi nefinanciare  (S.11)                                                            (În cazul restructurării creditelor comerciale)</t>
  </si>
  <si>
    <t xml:space="preserve">     - Societăţi nefinanciare  (S.11)                                                                             (În cazul restructurării creditelor comerciale)</t>
  </si>
  <si>
    <t xml:space="preserve"> - Instituţii publice, din care: (rd.467.1+467.2+467.3)</t>
  </si>
  <si>
    <t xml:space="preserve"> - Instituţii şi organisme ale Uniunii Europene (S.212)</t>
  </si>
  <si>
    <t xml:space="preserve"> - Gospodăriile populaţiei (S.14)</t>
  </si>
  <si>
    <t>Provizioane curente reprezentând drepturi de natură salarială stabilite în favoarea personalului din sectorul bugetar prin titluri devenite executorii   (din soldul ct.1510103)</t>
  </si>
  <si>
    <t xml:space="preserve">        - Societăţi nefinanciare    (S.11)</t>
  </si>
  <si>
    <t xml:space="preserve">        - Instituţii publice, din care (rd.494+495+496): </t>
  </si>
  <si>
    <t>Credite de angajament</t>
  </si>
  <si>
    <t>9=7-8</t>
  </si>
  <si>
    <t xml:space="preserve">inițiale                   </t>
  </si>
  <si>
    <t xml:space="preserve">inițiale                      </t>
  </si>
  <si>
    <t>Prevederi bugetare  - Plati efectuate</t>
  </si>
  <si>
    <t>Prevederi bugetare - Angajament Bugetar</t>
  </si>
  <si>
    <t>Prevederi bugetare-Angajament Legal</t>
  </si>
  <si>
    <t>Prevederi bugetare  - Credite deschise</t>
  </si>
  <si>
    <t>s-a eliminat ct.4610209;              s-a adaugat  ct.4130200</t>
  </si>
  <si>
    <t>Decontări privind încheierea execuției bugetului de stat din anul curent (ct.4890101+4890301)</t>
  </si>
  <si>
    <t xml:space="preserve">s-a eliminat ct.4610109;              </t>
  </si>
  <si>
    <t xml:space="preserve"> ct.5240200  ramâne in formular</t>
  </si>
  <si>
    <t>Cheltuieli în avans (ct.4710000 )</t>
  </si>
  <si>
    <t>Decontări privind încheierea execuției bugetului de stat din anul curent (ct.4890201)</t>
  </si>
  <si>
    <t>s-a eliminat ct.4620109</t>
  </si>
  <si>
    <t>Plăţi restante faţă  de bugetul de stat                                   (ct.4420300, ct 4440000,  ct.4460100, ct.4460200, ct.4480100)  ( rd.17.1+17.2+17.3+17.4+17.5)</t>
  </si>
  <si>
    <t>din care: sume datorate Comisiei Europene / alți donatori (ct.4500200+4500400+4500600+4590000+4620103)</t>
  </si>
  <si>
    <t xml:space="preserve">Provizioane                     (ct.1510101+1510102+1510103+1510104+1510108) </t>
  </si>
  <si>
    <t xml:space="preserve">Alte active nefinanciare          (ct.2150000)  </t>
  </si>
  <si>
    <t>TOTAL ACTIVE NECURENTE    (rd.03+04+05+06+07+09)</t>
  </si>
  <si>
    <t>Rezultatul patrimonial al exercitiului   (ct.1210000- sold creditor)</t>
  </si>
  <si>
    <t>Rezultatul patrimonial al exercitiului      (ct.1210000- sold debitor)</t>
  </si>
  <si>
    <t>Creanţe comerciale şi avansuri      (ct.2320000+2340000+4090101+4090102+4110101+4110108+4130100+4180000+4610101-4910100-4960100),  din care :</t>
  </si>
  <si>
    <t>Titluri de participare    (ct.2600100+2600200+2600300-2960101-2960102-2960103)</t>
  </si>
  <si>
    <t>Creanțe  comerciale necurente – sume ce urmează a fi încasate după o perioadă mai mare de un an    (ct.4110201+4110208+4130200+4610201-4910200-4960200)</t>
  </si>
  <si>
    <t>Creanţe bugetare (ct.4310100**+4310200**+4310300**+4310400**+4310500**+4310600**+4310700**+4370100**+4370200**+4370300**+4420400+4420802+4440000**+4460100**+4460200**+4480200+4610102+4610104+4630000+4640000+4650100+4650200+4660401+4660402+4660500+4660900+4810101**+4810102**+4810103**+4810900**- 4970000),  din care:</t>
  </si>
  <si>
    <t xml:space="preserve">Conturi de disponibilităţi ale Trezoreriei Centrale şi ale trezoreriilor teritoriale                                                                                                       (ct.5120601+5120602+5120700+5120901+5120902+5121000+5121100+5240100+5240300+5550101+5550102+5550103 -7700000) </t>
  </si>
  <si>
    <t>TOTAL CAPITALURI PROPRII     (rd.84+85-86+87-88)</t>
  </si>
  <si>
    <t xml:space="preserve">Rezultatul reportat  (ct.1170000- sold creditor)   </t>
  </si>
  <si>
    <t>Rezultatul reportat  (ct.1170000- sold debitor)</t>
  </si>
  <si>
    <t>Sold la 31.12.2021</t>
  </si>
  <si>
    <t>s-au eliminat ct : 5210200, 5250201, 5250202, 5600200, 5610200, 5620210, 5710200, 5740201, 5740202, 5750200</t>
  </si>
  <si>
    <t xml:space="preserve"> Dobândă de încasat,  avansuri de trezorerie (ct.5180702+5420210) </t>
  </si>
  <si>
    <t>s-a eliminat ct.4620219</t>
  </si>
  <si>
    <t>Credite bugetare</t>
  </si>
  <si>
    <t>ASIGURARI SOCIALE,din care</t>
  </si>
  <si>
    <t>Anexa 40a rd.8 col.2</t>
  </si>
  <si>
    <t>Anexa 40a rd.55 col.02</t>
  </si>
  <si>
    <t>Anexa 40a rd.8 col.1</t>
  </si>
  <si>
    <t>Anexa 40a rd.55 col.1</t>
  </si>
  <si>
    <t>Anexa 40a rd.08 col.1</t>
  </si>
  <si>
    <t>Anexa 40a rd.08 col.2</t>
  </si>
  <si>
    <t>Anexa 40a rd.55  col.01</t>
  </si>
  <si>
    <t>Sold la 31.12.2022</t>
  </si>
  <si>
    <t>Plăţi restante faţă  de alte categorii de persoane                          (ct.4220100, ct. 4220220, ct.4240000 , ct.4270200, ct.4270300, ct.4290000, ct.4380000 ), din care: (rd.32.1+33+34+35+36)</t>
  </si>
  <si>
    <t xml:space="preserve">  - ct.(4220100+4220220+4240000)</t>
  </si>
  <si>
    <t>Alte valori (ct.5320100+ ct.5320220+ct.5320300+ct.5320400+ ct.5320500+ct.5320600+ ct.5320800)</t>
  </si>
  <si>
    <t>Disponibilităţi   ale instituţiilor publice aflate la alţi rezidenţi (terţi)      (ct.4610109+ct.4610209+ ct.2670108+ct.2670208+ct.5420220)</t>
  </si>
  <si>
    <t>Avansuri de trezorerie, acordate în valută ale Misiunilor diplomatice şi ale altor reprezentante  ale Romaniei în străinătate  (ct. 5420220)</t>
  </si>
  <si>
    <t xml:space="preserve">Sume datorate terţilor reprezentând garanţii şi cauţiuni aflate în conturile instituţiilor publice (ct.4280101+ct.4280201+ct.4620109+ct.4620229).                                Total (rd.354+355+356), din care:      
           </t>
  </si>
  <si>
    <t>eliminat  ct. 4620221 + ct.4620229</t>
  </si>
  <si>
    <t xml:space="preserve">Datorii comerciale necurente legate de livrări de bunuri şi servicii  (ct.4010200+ct.4030200+ct.4040200+ct.4050200+ct.4620221). Total (rd.458+459+463+464),  din care către: </t>
  </si>
  <si>
    <t>eliminat ct.4620229</t>
  </si>
  <si>
    <t>Datorii ale fondului de risc (ct.4620109+ct.4620229)</t>
  </si>
  <si>
    <t>Alte obligaţii de plată cf. hotărârilor definitive ale organismelor internaţionale ( amenzi, CE, CEDO, etc.)                                                   Total ( rd.475.1+475.2) (ct.4620109+ct.4620229),  din care:</t>
  </si>
  <si>
    <t>Taxe ajutor anual OUG 132/2021</t>
  </si>
  <si>
    <t xml:space="preserve">Taxe pensie serviciu LG 56/2020 COVID </t>
  </si>
  <si>
    <t>Taxe ajutor financiar OG 74/2022</t>
  </si>
  <si>
    <t>AJUTOARE SOCIALE, din care</t>
  </si>
  <si>
    <t>Ajutor anual OUG 132/2021</t>
  </si>
  <si>
    <t xml:space="preserve">Pensie serviciu LG 56/2020 COVID </t>
  </si>
  <si>
    <t>Ajutor financiar OG 74/2022</t>
  </si>
  <si>
    <t>CHELTUIELI BUGET DE STAT, din care:</t>
  </si>
  <si>
    <t>Anexa 6 plati</t>
  </si>
  <si>
    <t>Anexa 6 ch efective</t>
  </si>
  <si>
    <t>CASA JUDETEANA DE PENSII BOTOSANI</t>
  </si>
  <si>
    <t>CASA NATIONALA DE PENSII PUBLICE</t>
  </si>
  <si>
    <t>Ioan BUZILA</t>
  </si>
  <si>
    <t>DIRECTOR EXECUTIV,</t>
  </si>
  <si>
    <t>Tatiana APOSTOAIE</t>
  </si>
  <si>
    <t>Intocmit,</t>
  </si>
  <si>
    <t>Monica POSTEA</t>
  </si>
  <si>
    <t>Terenuri şi clădiri (ct. 2110100 + 2110200 + 2120101 + 2120102 + 2120211 + 2120301 + 2120401 + 2120501 + 2120601 + 2120901 + 2310000 - 2810100 - 2810201 - 2810202 - 2810203 - 2810204 - 2810205 - 2810206 - 2810207 - 2810208 - 2910100 -2910201 - 2910202 - 2910203 - 2910204 - 2910205 - 2910206 - 2910207 - 2910208 - 2930200)</t>
  </si>
  <si>
    <t>Active fixe necorporale (ct.2030000 + 2050000 + 2060000 + 2080100 + 2080200 + 2330000 - 2800300 - 2800500 - 2800801 - 2800809 - 2900400 - 2900500 - 2900801 -2900809 - 2930100*)</t>
  </si>
  <si>
    <t>Instalaţii tehnice, mijloace de transport, animale, plantaţii, mobilier, aparatură birotică şi alte active corporale (ct.2130100 + 2130200 + 2130300 + 2130400 + 2140000 + 2310000 - 2810301 - 2810302 - 2810303 - 2810304 - 2810400 - 2910301 - 2910302 -2910303 - 2910304 - 2910400 - 2930200*)</t>
  </si>
  <si>
    <r>
      <t xml:space="preserve">Creanțe necurente – sume ce urmează a fi încasate după o perioadă mai mare de un an               (ct.4110201 + 4110208 + 4130200 + 4280202 + </t>
    </r>
    <r>
      <rPr>
        <b/>
        <u val="single"/>
        <sz val="10"/>
        <rFont val="Trebuchet MS"/>
        <family val="2"/>
      </rPr>
      <t xml:space="preserve">4610201 </t>
    </r>
    <r>
      <rPr>
        <b/>
        <sz val="10"/>
        <rFont val="Trebuchet MS"/>
        <family val="2"/>
      </rPr>
      <t xml:space="preserve">+ 4610209 - 4910200 - 4960200),  din care:  </t>
    </r>
  </si>
  <si>
    <t>Stocuri    (ct.3010000 + 3020100 + 3020210 + 3020300 + 3020400 + 3020500 + 3020600 + 3020700 + 3020800 + 3020900 + 3030100 + 3030200 + 3040100 + 3040200 + 3050100 + 3050200 + 3070000 + 3090000 + 3310000 + 3320000 + 3410000 + 3450000 + 3460000 + 3470000 + 3490000 + 3510100 + 3510200 + 3540100 + 3540500 + 3540600 + 3560000 + 3570000 + 3580000 + 3590000 + 3610000 + 3710000 + 3810000 +/- 3480000 +/- 3780000 - 3910000 - 3920100 - 3920210 - 3920300 - 3930000 - 3940100 - 3940500 - 3940600 - 3950100 - 3950200 - 3950300 - 3950400 - 3950600 - 3950700 - 3950800 - 3960000 - 3970100 - 3970200 - 3970300 - 3980000 -4420803)</t>
  </si>
  <si>
    <r>
      <t xml:space="preserve">Creanţe din operaţiuni comerciale, avansuri şi alte decontări (ct. 2320000 + 2340000 + 4090101 + 4090102 + 4110101 + 4110108 + 4130100 + 4180000 + 4250000 + 4280102 + 4610101 + </t>
    </r>
    <r>
      <rPr>
        <b/>
        <u val="single"/>
        <sz val="10"/>
        <rFont val="Trebuchet MS"/>
        <family val="2"/>
      </rPr>
      <t xml:space="preserve">4610109 </t>
    </r>
    <r>
      <rPr>
        <b/>
        <sz val="10"/>
        <rFont val="Trebuchet MS"/>
        <family val="2"/>
      </rPr>
      <t>+ 4730109** + 4810101 + 4810102 + 4810103 + 4810900 + 4830000 + 4840000 + 4890101 + 4890301 - 4910100 - 4960100 + 5120800),din care:</t>
    </r>
  </si>
  <si>
    <t xml:space="preserve">Creanţele  bugetului general consolidat (ct.4630000 + 4640000 + 4650100 + 4650200 + 4660401 + 4660402 + 4660500 + 4660900 - 4970000) </t>
  </si>
  <si>
    <t>Creanţe  din operaţiuni cu fonduri externe nerambursabile şi fonduri de la buget (ct.4500100 + 4500300 + 4500501 + 4500502 + 4500503 + 4500504 + 4500505 + 4500700 + 4510100 + 4510300 + 4510500 + 4530100 + 4540100 + 4540301 + 4540302 + 4540501 + 4540502 + 4540503 + 4540504 + 4550100 + 4550301 + 4550302 + 4550303 + 4560100 + 4560303 + 4560309 + 4570100 + 4570201 + 4570202 + 4570203 + 4570205 + 4570206 + 4570209 + 4570301 + 4570302 + 4570309 + 4580100 + 4580301 + 4580302 + 4610103 + 4730103** + 4740000 + 4760000),   din care:</t>
  </si>
  <si>
    <t>Sume de primit de la Comisia Europeană / alti donatori  (ct.4500100 + 4500300 + 4500501 + 4500502 + 4500503 + 4500504 + 4500505 + 4500700)</t>
  </si>
  <si>
    <t>Împrumuturi pe termen scurt acordate (ct.2670101 + 2670102 + 2670103 + 2670104 + 2670105 + 2670108 + 2670601 + 2670602 + 2670603 + 2670604 + 2670605 + 2670609 + 4680101 + 4680102 + 4680103 + 4680104 + 4680105 + 4680106 + 4680107 + 4680108 + 4680109 + 4690103 + 4690105 + 4690106 + 4690108 + 4690109)</t>
  </si>
  <si>
    <t xml:space="preserve">Conturi la trezorerie, casa în lei (ct.5100000 + 5120101 + 5120501 + 5130101 + 5130301 + 5130302 + 5140101 + 5140301 + 5140302 + 5150101 + 5150103 + 5150301 + 5150500 + 5150600 + 5160101 + 5160301 + 5160302 + 5170101 + 5170301 + 5170302 + 5200100 + 5210100 + 5210300 + 5230000 + 5250101 + 5250102 + 5250301 + 5250302 + 5250400 + 5260000 + 5270000 + 5280000 + 5290101 + 5290201 + 5290301 + 5290400 + 5290901 + 5310101 + 5410101 + 5500101 + 5520000 + 5550101 + 5550400 + 5570101 + 5580101 + 5580201 + 5590101 + 5600101 + 5600300 + 5600401 + 5610101 + 5610300 + 5620101 + 5620300 + 5620401 + 5710100 + 5710300 + 5710400 + 5740101 + 5740102 + 5740301 + 5740302 + 5740400 + 5750100 + 5750300 + 5750400 - 7700000) </t>
  </si>
  <si>
    <t xml:space="preserve">Dobândă de încasat, alte valori, avansuri de trezorerie (ct.5180701 + 5320100 + 5320210 + 5320300 + 5320400 + 5320500 + 5320600 + 5320800 + 5420100) </t>
  </si>
  <si>
    <t xml:space="preserve">Conturi la instituţii de credit, BNR, casă în valută (ct. 5110101 + 5110102 + 5120102 + 5120402 + 5120502 + 5130102 + 5130202 + 5140102 + 5140202 + 5150102 + 5150202 + 5150302 + 5160102 + 5160202 + 5170102 + 5170202 + 5290102 + 5290202 + 5290302 + 5290902 + 5310402 + 5410102 + 5410202 + 5500102 + 5550102 + 5550202 + 5570202 + 5580102 + 5580202 + 5580302 + 5580303 + 5590102 + 5590202 + 5600102 + 5600103 + 5600402 + 5610102 + 5610103 + 5620102 + 5620103 + 5620402)  </t>
  </si>
  <si>
    <t>Dobândă de încasat, alte valori, avansuri de trezorerie (ct. 5320400 + 5180701 + 5180702)</t>
  </si>
  <si>
    <t>Sume necurente- sume ce urmează a fi  plătite după o perioadă mai mare de un an               (ct.2690200 + 4010200 + 4030200 + 4040200 + 4050200 + 4280201 + 4620211 + 4620219 + 5090000),  din care:</t>
  </si>
  <si>
    <t xml:space="preserve">Datorii comerciale (ct. 4010200 + 4030200 + 4040200 + 4050200 + 4620211) </t>
  </si>
  <si>
    <t>Împrumuturi pe termen lung              (ct. 1610200 + 1620210 + 1630200 + 1640200 + 1650200 + 1660201 + 1660202 + 1660203 + 1660204 + 1670201 + 1670202 + 1670203 + 1670208 + 1670209 - 1690200)</t>
  </si>
  <si>
    <t>Provizioane  (ct.1510201 + 1510202 + 1510203 + 1510204 + 1510208)</t>
  </si>
  <si>
    <t>Datorii comerciale,  avansuri şi alte decontări  ct.2690100 + 4010100 + 4030100 + 4040100 + 4050100 + 4080000 + 4190000 + 4620101 + 4620109 + 4730109 + 4810101 + 4810102 + 4810103 + 4810900 + 4830000 + 4840000 + 4890201 + 5090000 +5120800),  din care:</t>
  </si>
  <si>
    <r>
      <t>Datorii comerciale şi avansuri (ct.</t>
    </r>
    <r>
      <rPr>
        <b/>
        <u val="single"/>
        <sz val="10"/>
        <rFont val="Trebuchet MS"/>
        <family val="2"/>
      </rPr>
      <t xml:space="preserve">4010100 </t>
    </r>
    <r>
      <rPr>
        <b/>
        <sz val="10"/>
        <rFont val="Trebuchet MS"/>
        <family val="2"/>
      </rPr>
      <t>+ 4030100 + 4040100 + 4050100 + 4080000 + 4190000 + 4620101), din care:</t>
    </r>
  </si>
  <si>
    <r>
      <t xml:space="preserve">Datorii către bugete  (ct.4310100 + 4310200 + 4310300 + 4310400 + 4310500 + 4310600 + 4310700 + 4370100 + 4370200 + 4370300 + 4400000 + 4410000 + 4420300 + 4420801 + 4440000 + 4460100 + 4460200 + </t>
    </r>
    <r>
      <rPr>
        <b/>
        <u val="single"/>
        <sz val="10"/>
        <rFont val="Trebuchet MS"/>
        <family val="2"/>
      </rPr>
      <t xml:space="preserve">4480100 </t>
    </r>
    <r>
      <rPr>
        <b/>
        <sz val="10"/>
        <rFont val="Trebuchet MS"/>
        <family val="2"/>
      </rPr>
      <t>+ 4550501 + 4550502 + 4550503 + 4620109 + 4670100 + 4670200 + 4670300 + 4670400 + 4670500 + 4670900 + 4730109 + 4810900), din care:</t>
    </r>
  </si>
  <si>
    <t>Contribuţii sociale (ct.4310100 + 4310200 + 4310300 + 4310400 + 4310500 + 4310600 + 4310700 + 4370100 + 4370200 + 4370300)</t>
  </si>
  <si>
    <t xml:space="preserve"> Sume datorate bugetului din Fonduri externe nerambursabile    (ct.4550501 + 4550502 + 4550503)</t>
  </si>
  <si>
    <t>Datorii din operaţiuni cu Fonduri externe nerambursabile şi fonduri de la buget, alte datorii către alte organisme internaţionale (ct. 4500200 + 4500400 + 4500600 + 4510200 + 4510401 + 4510402 + 4510409 + 4510601 + 4510602 + 4510603 + 4510605 + 4510606 + 4510609 + 4520100 + 4520210 + 4530200 + 4540200 + 4540401 + 4540402 + 4540601 + 4540602 + 4540603 + 4550200 + 4550401 + 4550402 + 4550403 + 4550404 + 4550409 + 4560400 + 4580401 + 4580402 + 4580501 + 4580502 + 4590000 + 4620103 + 4730103 + 4760000)</t>
  </si>
  <si>
    <t>Împrumuturi pe termen scurt - sume ce urmează a fi  plătite într-o perioadă de până la  un an ct.5180601 + 5180603 + 5180604 + 5180605 + 5180606 + 5180608 + 5180609 + 5180800 + 5190101 + 5190102 + 5190103 + 5190104 + 5190105 + 5190106 + 5190107 + 5190108 + 5190109 + 5190110 + 5190180 + 5190190 )</t>
  </si>
  <si>
    <t>Împrumuturi pe termen lung – sume ce urmează a fi  plătite în cursul exerciţiului curent                      (ct.1610100 + 1620100 + 1630100 + 1640100 + 1650100 + 1660101 + 1660102 + 1660103 + 1660104 + 1670101 + 1670102 + 1670103 + 1670108 + 1670109 + 1680100 + 1680200 + 1680300 +1680400 + 1680500 + 1680701 + 1680702 + 1680703 + 1680708 + 1680709 - 1690100)</t>
  </si>
  <si>
    <t>Salariile angajaţilor (ct. 4210000 + 4230000 + 4260000 + 4270100 + 4270300 + 4280101)</t>
  </si>
  <si>
    <r>
      <t xml:space="preserve">Alte drepturi cuvenite  altor categorii de persoane (pensii, indemnizaţii de şomaj, burse)                  (ct. 4220100 + 4220210 + 4240000 + </t>
    </r>
    <r>
      <rPr>
        <b/>
        <u val="single"/>
        <sz val="10"/>
        <rFont val="Trebuchet MS"/>
        <family val="2"/>
      </rPr>
      <t>4260000</t>
    </r>
    <r>
      <rPr>
        <b/>
        <sz val="10"/>
        <rFont val="Trebuchet MS"/>
        <family val="2"/>
      </rPr>
      <t xml:space="preserve"> + 4270200 + 4270300 + 4290000 + 4380000), din care:</t>
    </r>
  </si>
  <si>
    <t xml:space="preserve">Rezerve, fonduri  (ct. 1000000 + 1000101 + 1000201 + 1000202 + 1000301 + 1000401 + 1000402 + 1010000 + 1020101 + 1020102 + 1020103 + 1030000 + 1040101 + 1040102 + 1040103 + 1050100 + 1050200 + 1050300 + 1050400 + 1050500 +/- 1060000 + 1320000 + 1330000)  </t>
  </si>
  <si>
    <t>Venituri din impozite, taxe, contribuţii de asigurări şi alte venituri ale bugetelor (ct. 7300100 + 7300200 + 7310100 + 7310200 + 7320100 + 7330000 + 7340000 + 7350100 + 7350200 + 7350300 + 7350400 + 7350500 + 7350600 + 7360100 + 7390000 + 7450100 + 7450200 + 7450300 + 7450400 + 7450500 + 7450700 + 7450900 + 7460100 + 7460200 + 7460300 + 7460900)</t>
  </si>
  <si>
    <t>Venituri din activităţi economice                                              (ct. 7210000 + 7220000 + 7510100 + 7510200 +/- 7090000)</t>
  </si>
  <si>
    <t>Finantări, subvenţii, transferuri (ct. 7510500 + 7710000 + 7720100 + 7720210 + 7740100 + 7740200 + 7750000 + 7760000 + 7780000 + 7790101 + 7790109)</t>
  </si>
  <si>
    <t>Alte venituri operaţionale (ct. 7140000 + 7180000 + 7500000 + 7510300 + 7510400 + 7810200 + 7810300 + 7810401 + 7810402 + 7770000)</t>
  </si>
  <si>
    <t>Salariile şi contribuţiile sociale aferente angajaţilor (ct. 6410000 + 6420000 + 6450100 + 6450200 + 6450300 + 6450400 +  6450500 + 6450600 + 6450700 + 6450800 + 6460000 + 6470000)</t>
  </si>
  <si>
    <r>
      <t xml:space="preserve">Subventii şi transferuri  (ct. 6700000 + 6710000 + 6720000 + 6730000 + 6740000 + 6750000 + </t>
    </r>
    <r>
      <rPr>
        <b/>
        <u val="single"/>
        <sz val="10"/>
        <rFont val="Trebuchet MS"/>
        <family val="2"/>
      </rPr>
      <t xml:space="preserve">6760000 </t>
    </r>
    <r>
      <rPr>
        <b/>
        <sz val="10"/>
        <rFont val="Trebuchet MS"/>
        <family val="2"/>
      </rPr>
      <t xml:space="preserve">+ </t>
    </r>
    <r>
      <rPr>
        <b/>
        <u val="single"/>
        <sz val="10"/>
        <rFont val="Trebuchet MS"/>
        <family val="2"/>
      </rPr>
      <t xml:space="preserve">6770000 </t>
    </r>
    <r>
      <rPr>
        <b/>
        <sz val="10"/>
        <rFont val="Trebuchet MS"/>
        <family val="2"/>
      </rPr>
      <t>+ 6780000 + 6790000)</t>
    </r>
  </si>
  <si>
    <r>
      <t xml:space="preserve">Stocuri, consumabile, lucrări şi servicii executate de terţi (ct. 6010000 + 6020100 + 6020210 + 6020300 + 6020400 + 6020500 + 6020600 + 6020700 + 6020800 + 6020900 + 6030000 + 6060000 + 6070000 + 6080000 + 6090000 + 6100000 + 6110000 + 6120000 + 6130000 + 6140000 + 6220000 + 6230000 + 6240100 + 6240200 + 6260000 + 6270000 + 6280000 + </t>
    </r>
    <r>
      <rPr>
        <b/>
        <u val="single"/>
        <sz val="10"/>
        <rFont val="Trebuchet MS"/>
        <family val="2"/>
      </rPr>
      <t>6290100)</t>
    </r>
  </si>
  <si>
    <t>Cheltuieli de capital, amortizări şi provizioane (ct. 6290200 + 6810100 + 6810200 + 6810300 + 6810401 + 6810402 + 6820101 + 6820109 + 6820210 + 6890100 + 6890200)</t>
  </si>
  <si>
    <r>
      <t xml:space="preserve">Alte cheltuieli operaţionale  (ct. 6350100 + </t>
    </r>
    <r>
      <rPr>
        <b/>
        <u val="single"/>
        <sz val="10"/>
        <rFont val="Trebuchet MS"/>
        <family val="2"/>
      </rPr>
      <t>6540000</t>
    </r>
    <r>
      <rPr>
        <b/>
        <sz val="10"/>
        <rFont val="Trebuchet MS"/>
        <family val="2"/>
      </rPr>
      <t xml:space="preserve"> + 6580101+ 6580109)</t>
    </r>
  </si>
  <si>
    <t>VENITURI FINANCIARE (ct. 7630000 + 7640000 + 7650100 + 7650200 + 7660000 + 7670000 + 7680000 + 7690000 + 7860300 + 7860400)</t>
  </si>
  <si>
    <t>CHELTUIELI FINANCIARE (ct. 6630000 + 6640000 + 6650100 + 6650200 + 6660000 + 6670000 + 6680000 + 6690000 + 6860300 + 6860400 + 6860800)</t>
  </si>
  <si>
    <t>CHELTUIELI  EXTRAORDINARE   (ct.6900000+6910000)</t>
  </si>
  <si>
    <t>Disponibilităţi în lei ale instituţiilor publice la trezorerii (ct.5100000 + ct.5120101 + ct.5120501 + ct.5130101 + ct.5130301 +  ct.5130302 + ct.5140101 + ct.5140301 + ct.5140302 + ct.5150101 + ct.5150103 + ct.5150500 + ct.5150600 + ct.5200100 + ct.5230000 + ct.5280000 + ct.5290101 + ct.5290301 + ct.5290901 + ct.5410101 + ct.5500101 + ct.5520000 + ct.5550101 + ct.5570101 + ct.5580101 +  ct.5580201 + ct.5590101 + ct.5600101 + ct.5600300 + ct.5610101 + ct.5610300 + ct.5620101 + ct.5620300 + ct.5750100 + ct.5750300 - ct.7700000),                             din care:</t>
  </si>
  <si>
    <t xml:space="preserve">Datorii comerciale curente  legate de livrări de bunuri şi servicii  (ct.4010100 + ct.4030100 + ct.4040100 + ct.4050100 + ct.4080000 + ct.4190000 + ct.4620101).                                                                   Total (rd.466+467+468.1+468.2),  din care către: </t>
  </si>
  <si>
    <t>Salariile angajaţilor  (ct. 4210000 + ct.4230000 + ct.4260000 + ct.4270100 + ct.4270300 + ct.4280101) (S.143)</t>
  </si>
  <si>
    <t>Datoriile  instituţiilor publice către bugete  (ct. 4310100 + ct.4310200 + ct.4310300 + ct.4310400 + ct.4310500 + ct.4310600 + ct.4310700 + ct.4370100 + ct.4370200 + ct.4370300 + ct.4420300 + ct.4420801 + ct.4440000 + ct.4460100 + ct.4460200 + ct.4480100 + ct.4620109)</t>
  </si>
  <si>
    <t xml:space="preserve"> Alte drepturi cuvenite altor  categorii de persoane                                     (ct.4220100 + ct. 4220220 + ct.4260000 + ct.4270200 + ct.4270300 + ct.4290000 + ct.4380000)</t>
  </si>
  <si>
    <t>Provizioane necurente (ct.1510201 + 1510202 + 1510203 + 1510204 + 1510208), din care:</t>
  </si>
  <si>
    <t>CASA NAŢIONALĂ DE PENSII PUBLICE</t>
  </si>
  <si>
    <t>CASA JUDEŢEANĂ DE PENSII BOTOŞANI</t>
  </si>
  <si>
    <t xml:space="preserve"> BILANŢ BUGETUL DE STAT</t>
  </si>
  <si>
    <t>la data de 31 Decembrie 2022</t>
  </si>
  <si>
    <t>Sold  la 01.01.2022</t>
  </si>
  <si>
    <t>Active financiare necurente (investiţii pe termen lung) peste un an    (ct. 2600100 + 2600200 + 2600300 + 2650000 + 2670201 + 2670202 + 2670203 + 2670204 + 2670205 + 2670208 - 2960101 - 2960102 - 2960103 - 2960200),  din care:</t>
  </si>
  <si>
    <t xml:space="preserve"> CONTUL DE REZULTAT PATRIMONIAL  </t>
  </si>
  <si>
    <t xml:space="preserve"> la data de 31 Decembrie 2022</t>
  </si>
  <si>
    <t>SEF SERV FINANCIAR-CONTABILITATE,</t>
  </si>
  <si>
    <t>SEF SERVICIU FINANCIAR-CONTABILITATE,</t>
  </si>
  <si>
    <t xml:space="preserve">     Ioan BUZILA</t>
  </si>
  <si>
    <t xml:space="preserve"> SITUAŢIA FLUXURILOR DE TREZORERIE - Bugetul de Stat</t>
  </si>
  <si>
    <t>Ioan BUZILĂ</t>
  </si>
  <si>
    <t xml:space="preserve">lei </t>
  </si>
  <si>
    <t>Anexa 30</t>
  </si>
  <si>
    <t>PLĂŢI   RESTANTE  Bugetul de Stat</t>
  </si>
  <si>
    <t>Plăţi restante către furnizori, creditorii din  operaţii  comerciale  (ct.4010100, ct. 4030100, ct. 4040100, ct. 4050100, ct. 4620101, ct. 4620103, ct. 4620109)    din care: (rd.07.1+ 08+09+10+11)</t>
  </si>
  <si>
    <t xml:space="preserve">       DIN ADMINISTRAŢIA CENTRALĂ  la data de 31 Decembrie 2022</t>
  </si>
  <si>
    <t xml:space="preserve">Disponibilităţi   ale instituţiilor publice la instituţiile de credit rezidente (ct.5110101 + 5110102 + ct.5120102 + ct.5120402 + ct.5120502 + ct.5130102 + ct.5130202 + ct.5140102 + ct.5140202 + ct.5150102 + ct.5150202 + ct.5290102 + ct.5290902 + ct.5290302 + ct.5500102 + ct.5550102 + ct.5570202 + ct.5580102 + ct.5580202 + ct.5580302 + ct.5580303 + ct.5590102 + ct.5590202 + ct.5600102 + ct.5600103 + 5610102 + 5610103 + ct.5620102 + ct.5620103), din care: </t>
  </si>
  <si>
    <t xml:space="preserve">               DIRECTOR EXECUTIV,</t>
  </si>
  <si>
    <t xml:space="preserve">                     Ioan BUZILA</t>
  </si>
  <si>
    <t xml:space="preserve">CONTUL DE EXECUŢIE A BUGETULUI INSTITUŢIEI PUBLICE- CHELTUIELI </t>
  </si>
  <si>
    <t xml:space="preserve">  la data de 31 Decembrie 2022</t>
  </si>
  <si>
    <t>Anexa nr.34</t>
  </si>
  <si>
    <t xml:space="preserve">SITUATIA MODIFICARILOR IN STRUCTURA ACTIVELOR NETE/CAPITALURILOR </t>
  </si>
  <si>
    <t>Sold la 01.01.2022</t>
  </si>
  <si>
    <t xml:space="preserve"> Sold la 01.01.2022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</si>
</sst>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$&quot;#,##0.00"/>
    <numFmt numFmtId="194" formatCode="0.0"/>
    <numFmt numFmtId="195" formatCode="dd\ mmm"/>
    <numFmt numFmtId="196" formatCode="mm/yy"/>
    <numFmt numFmtId="197" formatCode="[$€-2]\ #,##0.00_);[Red]\([$€-2]\ #,##0.00\)"/>
    <numFmt numFmtId="198" formatCode="00000"/>
  </numFmts>
  <fonts count="86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b/>
      <sz val="10"/>
      <color indexed="12"/>
      <name val="Trebuchet MS"/>
      <family val="2"/>
    </font>
    <font>
      <b/>
      <i/>
      <sz val="10"/>
      <name val="Trebuchet MS"/>
      <family val="2"/>
    </font>
    <font>
      <b/>
      <sz val="10"/>
      <color indexed="53"/>
      <name val="Trebuchet MS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Tahoma"/>
      <family val="2"/>
    </font>
    <font>
      <sz val="9"/>
      <name val="Arial"/>
      <family val="2"/>
    </font>
    <font>
      <b/>
      <sz val="11"/>
      <name val="Tahoma"/>
      <family val="2"/>
    </font>
    <font>
      <b/>
      <sz val="10"/>
      <name val="Arial Ro"/>
      <family val="2"/>
    </font>
    <font>
      <sz val="11"/>
      <color indexed="12"/>
      <name val="Tahoma"/>
      <family val="2"/>
    </font>
    <font>
      <sz val="11"/>
      <color indexed="10"/>
      <name val="Tahoma"/>
      <family val="2"/>
    </font>
    <font>
      <sz val="10"/>
      <color indexed="8"/>
      <name val="Trebuchet MS"/>
      <family val="2"/>
    </font>
    <font>
      <b/>
      <u val="single"/>
      <sz val="10"/>
      <name val="Trebuchet MS"/>
      <family val="2"/>
    </font>
    <font>
      <b/>
      <sz val="10"/>
      <color indexed="8"/>
      <name val="Arial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Trebuchet MS"/>
      <family val="2"/>
    </font>
    <font>
      <sz val="10"/>
      <color indexed="56"/>
      <name val="Trebuchet MS"/>
      <family val="2"/>
    </font>
    <font>
      <b/>
      <sz val="11"/>
      <color indexed="36"/>
      <name val="Tahoma"/>
      <family val="2"/>
    </font>
    <font>
      <sz val="10"/>
      <color indexed="30"/>
      <name val="Arial"/>
      <family val="2"/>
    </font>
    <font>
      <sz val="10"/>
      <color indexed="36"/>
      <name val="Arial"/>
      <family val="2"/>
    </font>
    <font>
      <sz val="10"/>
      <color indexed="21"/>
      <name val="Arial"/>
      <family val="2"/>
    </font>
    <font>
      <b/>
      <sz val="10"/>
      <color indexed="17"/>
      <name val="Trebuchet MS"/>
      <family val="2"/>
    </font>
    <font>
      <b/>
      <sz val="10"/>
      <color indexed="30"/>
      <name val="Trebuchet MS"/>
      <family val="2"/>
    </font>
    <font>
      <sz val="10"/>
      <color indexed="30"/>
      <name val="Trebuchet MS"/>
      <family val="2"/>
    </font>
    <font>
      <b/>
      <sz val="10"/>
      <color indexed="8"/>
      <name val="Trebuchet MS"/>
      <family val="2"/>
    </font>
    <font>
      <b/>
      <strike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sz val="10"/>
      <color theme="1"/>
      <name val="Trebuchet MS"/>
      <family val="2"/>
    </font>
    <font>
      <b/>
      <sz val="11"/>
      <color rgb="FF7030A0"/>
      <name val="Tahoma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10"/>
      <color theme="8" tint="-0.4999699890613556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Trebuchet MS"/>
      <family val="2"/>
    </font>
    <font>
      <b/>
      <sz val="10"/>
      <color rgb="FF0070C0"/>
      <name val="Trebuchet MS"/>
      <family val="2"/>
    </font>
    <font>
      <sz val="10"/>
      <color rgb="FF0070C0"/>
      <name val="Trebuchet MS"/>
      <family val="2"/>
    </font>
    <font>
      <b/>
      <sz val="10"/>
      <color theme="1"/>
      <name val="Trebuchet MS"/>
      <family val="2"/>
    </font>
    <font>
      <b/>
      <strike/>
      <sz val="10"/>
      <color rgb="FFFF000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5" fillId="0" borderId="10" xfId="0" applyFont="1" applyBorder="1" applyAlignment="1" quotePrefix="1">
      <alignment horizontal="center" vertical="top" wrapText="1"/>
    </xf>
    <xf numFmtId="3" fontId="5" fillId="0" borderId="10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3" fontId="5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57" applyFont="1" applyFill="1">
      <alignment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3" fontId="6" fillId="0" borderId="0" xfId="64" applyNumberFormat="1" applyFont="1" applyBorder="1" applyAlignment="1" applyProtection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5" fillId="34" borderId="0" xfId="64" applyFont="1" applyFill="1" applyAlignment="1">
      <alignment vertical="center"/>
      <protection/>
    </xf>
    <xf numFmtId="3" fontId="6" fillId="0" borderId="0" xfId="64" applyNumberFormat="1" applyFont="1" applyAlignment="1" applyProtection="1">
      <alignment vertical="center"/>
      <protection/>
    </xf>
    <xf numFmtId="3" fontId="5" fillId="0" borderId="0" xfId="64" applyNumberFormat="1" applyFont="1" applyAlignment="1" applyProtection="1">
      <alignment vertical="center"/>
      <protection/>
    </xf>
    <xf numFmtId="0" fontId="5" fillId="0" borderId="0" xfId="0" applyFont="1" applyAlignment="1">
      <alignment vertical="center" wrapText="1"/>
    </xf>
    <xf numFmtId="3" fontId="5" fillId="0" borderId="0" xfId="57" applyNumberFormat="1" applyFont="1" applyFill="1" applyAlignment="1">
      <alignment horizontal="center" vertical="center"/>
      <protection/>
    </xf>
    <xf numFmtId="0" fontId="5" fillId="0" borderId="0" xfId="57" applyFont="1" applyFill="1" applyAlignment="1">
      <alignment horizontal="center" vertical="center"/>
      <protection/>
    </xf>
    <xf numFmtId="15" fontId="5" fillId="0" borderId="0" xfId="57" applyNumberFormat="1" applyFont="1" applyFill="1" applyAlignment="1">
      <alignment horizontal="center" vertical="center"/>
      <protection/>
    </xf>
    <xf numFmtId="0" fontId="5" fillId="0" borderId="20" xfId="57" applyFont="1" applyFill="1" applyBorder="1" applyAlignment="1">
      <alignment horizontal="center" vertical="center"/>
      <protection/>
    </xf>
    <xf numFmtId="3" fontId="6" fillId="0" borderId="10" xfId="57" applyNumberFormat="1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3" fontId="6" fillId="0" borderId="21" xfId="57" applyNumberFormat="1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3" fontId="5" fillId="0" borderId="10" xfId="57" applyNumberFormat="1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6" fillId="35" borderId="2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6" fillId="0" borderId="10" xfId="57" applyNumberFormat="1" applyFont="1" applyFill="1" applyBorder="1" applyAlignment="1">
      <alignment horizontal="center"/>
      <protection/>
    </xf>
    <xf numFmtId="3" fontId="5" fillId="0" borderId="0" xfId="0" applyNumberFormat="1" applyFont="1" applyFill="1" applyBorder="1" applyAlignment="1">
      <alignment horizontal="center" vertical="center" wrapText="1"/>
    </xf>
    <xf numFmtId="49" fontId="6" fillId="0" borderId="21" xfId="57" applyNumberFormat="1" applyFont="1" applyFill="1" applyBorder="1" applyAlignment="1">
      <alignment horizontal="center"/>
      <protection/>
    </xf>
    <xf numFmtId="3" fontId="5" fillId="0" borderId="0" xfId="0" applyNumberFormat="1" applyFont="1" applyFill="1" applyAlignment="1">
      <alignment vertical="center" wrapText="1"/>
    </xf>
    <xf numFmtId="49" fontId="6" fillId="0" borderId="0" xfId="57" applyNumberFormat="1" applyFont="1" applyFill="1" applyAlignment="1">
      <alignment horizontal="center"/>
      <protection/>
    </xf>
    <xf numFmtId="3" fontId="5" fillId="0" borderId="0" xfId="57" applyNumberFormat="1" applyFont="1" applyFill="1" applyBorder="1" applyAlignment="1">
      <alignment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72" fillId="0" borderId="10" xfId="0" applyFont="1" applyFill="1" applyBorder="1" applyAlignment="1">
      <alignment vertical="top" wrapText="1"/>
    </xf>
    <xf numFmtId="49" fontId="73" fillId="0" borderId="10" xfId="0" applyNumberFormat="1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vertical="center" wrapText="1"/>
    </xf>
    <xf numFmtId="0" fontId="73" fillId="0" borderId="0" xfId="0" applyFont="1" applyAlignment="1">
      <alignment/>
    </xf>
    <xf numFmtId="0" fontId="73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2" fillId="0" borderId="14" xfId="0" applyFont="1" applyBorder="1" applyAlignment="1">
      <alignment horizontal="center" vertical="top" wrapText="1"/>
    </xf>
    <xf numFmtId="0" fontId="73" fillId="0" borderId="10" xfId="0" applyFont="1" applyBorder="1" applyAlignment="1" quotePrefix="1">
      <alignment horizontal="center" vertical="top" wrapText="1"/>
    </xf>
    <xf numFmtId="3" fontId="72" fillId="0" borderId="10" xfId="0" applyNumberFormat="1" applyFont="1" applyBorder="1" applyAlignment="1">
      <alignment vertical="top" wrapText="1"/>
    </xf>
    <xf numFmtId="3" fontId="72" fillId="0" borderId="11" xfId="0" applyNumberFormat="1" applyFont="1" applyBorder="1" applyAlignment="1">
      <alignment vertical="top" wrapText="1"/>
    </xf>
    <xf numFmtId="0" fontId="73" fillId="0" borderId="10" xfId="0" applyFont="1" applyBorder="1" applyAlignment="1">
      <alignment horizontal="center" vertical="top" wrapText="1"/>
    </xf>
    <xf numFmtId="3" fontId="6" fillId="0" borderId="10" xfId="64" applyNumberFormat="1" applyFont="1" applyBorder="1" applyAlignment="1" applyProtection="1" quotePrefix="1">
      <alignment horizontal="center" vertical="center"/>
      <protection/>
    </xf>
    <xf numFmtId="49" fontId="6" fillId="0" borderId="10" xfId="64" applyNumberFormat="1" applyFont="1" applyBorder="1" applyAlignment="1" applyProtection="1">
      <alignment horizontal="center" vertical="center"/>
      <protection/>
    </xf>
    <xf numFmtId="49" fontId="5" fillId="0" borderId="10" xfId="64" applyNumberFormat="1" applyFont="1" applyBorder="1" applyAlignment="1" applyProtection="1">
      <alignment horizontal="center" vertical="center"/>
      <protection/>
    </xf>
    <xf numFmtId="3" fontId="5" fillId="0" borderId="10" xfId="64" applyNumberFormat="1" applyFont="1" applyBorder="1" applyAlignment="1" applyProtection="1" quotePrefix="1">
      <alignment horizontal="center" vertical="center"/>
      <protection/>
    </xf>
    <xf numFmtId="0" fontId="5" fillId="0" borderId="10" xfId="64" applyNumberFormat="1" applyFont="1" applyBorder="1" applyAlignment="1" applyProtection="1">
      <alignment horizontal="center" vertical="center"/>
      <protection/>
    </xf>
    <xf numFmtId="0" fontId="6" fillId="0" borderId="10" xfId="64" applyNumberFormat="1" applyFont="1" applyBorder="1" applyAlignment="1" applyProtection="1" quotePrefix="1">
      <alignment horizontal="center" vertical="center"/>
      <protection/>
    </xf>
    <xf numFmtId="49" fontId="6" fillId="0" borderId="10" xfId="64" applyNumberFormat="1" applyFont="1" applyBorder="1" applyAlignment="1" applyProtection="1">
      <alignment horizontal="center" vertical="center" wrapText="1"/>
      <protection/>
    </xf>
    <xf numFmtId="49" fontId="6" fillId="0" borderId="10" xfId="64" applyNumberFormat="1" applyFont="1" applyBorder="1" applyAlignment="1" applyProtection="1" quotePrefix="1">
      <alignment horizontal="center" vertical="center"/>
      <protection/>
    </xf>
    <xf numFmtId="49" fontId="5" fillId="0" borderId="10" xfId="64" applyNumberFormat="1" applyFont="1" applyBorder="1" applyAlignment="1" applyProtection="1" quotePrefix="1">
      <alignment horizontal="center" vertical="center"/>
      <protection/>
    </xf>
    <xf numFmtId="0" fontId="5" fillId="0" borderId="25" xfId="64" applyFont="1" applyBorder="1" applyAlignment="1">
      <alignment horizontal="center" vertical="center"/>
      <protection/>
    </xf>
    <xf numFmtId="3" fontId="6" fillId="0" borderId="17" xfId="64" applyNumberFormat="1" applyFont="1" applyBorder="1" applyAlignment="1" applyProtection="1" quotePrefix="1">
      <alignment horizontal="center" vertical="center"/>
      <protection/>
    </xf>
    <xf numFmtId="49" fontId="6" fillId="0" borderId="13" xfId="64" applyNumberFormat="1" applyFont="1" applyBorder="1" applyAlignment="1" applyProtection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57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/>
    </xf>
    <xf numFmtId="3" fontId="6" fillId="0" borderId="0" xfId="57" applyNumberFormat="1" applyFont="1" applyFill="1" applyBorder="1" applyAlignment="1">
      <alignment horizontal="center" vertical="center"/>
      <protection/>
    </xf>
    <xf numFmtId="0" fontId="73" fillId="0" borderId="0" xfId="57" applyFont="1" applyFill="1">
      <alignment/>
      <protection/>
    </xf>
    <xf numFmtId="0" fontId="72" fillId="0" borderId="0" xfId="57" applyFont="1" applyFill="1">
      <alignment/>
      <protection/>
    </xf>
    <xf numFmtId="0" fontId="6" fillId="0" borderId="21" xfId="57" applyFont="1" applyFill="1" applyBorder="1" applyAlignment="1">
      <alignment horizontal="left" vertical="center" wrapText="1"/>
      <protection/>
    </xf>
    <xf numFmtId="0" fontId="74" fillId="0" borderId="0" xfId="57" applyFont="1" applyFill="1">
      <alignment/>
      <protection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3" fontId="73" fillId="0" borderId="10" xfId="0" applyNumberFormat="1" applyFont="1" applyBorder="1" applyAlignment="1" quotePrefix="1">
      <alignment horizontal="right" vertical="top" wrapText="1"/>
    </xf>
    <xf numFmtId="3" fontId="73" fillId="0" borderId="11" xfId="0" applyNumberFormat="1" applyFont="1" applyBorder="1" applyAlignment="1" quotePrefix="1">
      <alignment horizontal="right" vertical="top" wrapText="1"/>
    </xf>
    <xf numFmtId="3" fontId="73" fillId="0" borderId="28" xfId="57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72" fillId="0" borderId="29" xfId="0" applyFont="1" applyBorder="1" applyAlignment="1">
      <alignment horizontal="center" vertical="top" wrapText="1"/>
    </xf>
    <xf numFmtId="0" fontId="73" fillId="0" borderId="25" xfId="0" applyFont="1" applyBorder="1" applyAlignment="1">
      <alignment horizontal="center" vertical="top" wrapText="1"/>
    </xf>
    <xf numFmtId="3" fontId="72" fillId="0" borderId="25" xfId="0" applyNumberFormat="1" applyFont="1" applyBorder="1" applyAlignment="1">
      <alignment vertical="top" wrapText="1"/>
    </xf>
    <xf numFmtId="49" fontId="6" fillId="0" borderId="10" xfId="57" applyNumberFormat="1" applyFont="1" applyFill="1" applyBorder="1" applyAlignment="1">
      <alignment horizontal="center" vertical="center" wrapText="1"/>
      <protection/>
    </xf>
    <xf numFmtId="49" fontId="6" fillId="0" borderId="0" xfId="57" applyNumberFormat="1" applyFont="1" applyFill="1" applyBorder="1" applyAlignment="1">
      <alignment horizontal="center"/>
      <protection/>
    </xf>
    <xf numFmtId="0" fontId="5" fillId="0" borderId="14" xfId="59" applyFont="1" applyFill="1" applyBorder="1" applyAlignment="1">
      <alignment horizontal="center" vertical="center"/>
      <protection/>
    </xf>
    <xf numFmtId="0" fontId="5" fillId="0" borderId="0" xfId="59" applyFont="1" applyFill="1">
      <alignment/>
      <protection/>
    </xf>
    <xf numFmtId="0" fontId="15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0" fillId="0" borderId="26" xfId="62" applyFont="1" applyFill="1" applyBorder="1" applyAlignment="1">
      <alignment vertical="top"/>
      <protection/>
    </xf>
    <xf numFmtId="0" fontId="16" fillId="0" borderId="30" xfId="62" applyFont="1" applyFill="1" applyBorder="1">
      <alignment/>
      <protection/>
    </xf>
    <xf numFmtId="0" fontId="1" fillId="0" borderId="10" xfId="62" applyFont="1" applyFill="1" applyBorder="1" applyAlignment="1" applyProtection="1">
      <alignment vertical="center" wrapText="1"/>
      <protection locked="0"/>
    </xf>
    <xf numFmtId="0" fontId="14" fillId="0" borderId="10" xfId="62" applyFont="1" applyFill="1" applyBorder="1" applyAlignment="1" quotePrefix="1">
      <alignment horizontal="center" vertical="center"/>
      <protection/>
    </xf>
    <xf numFmtId="0" fontId="6" fillId="0" borderId="21" xfId="57" applyFont="1" applyFill="1" applyBorder="1" applyAlignment="1">
      <alignment horizontal="center" vertical="center" wrapText="1"/>
      <protection/>
    </xf>
    <xf numFmtId="3" fontId="5" fillId="0" borderId="10" xfId="57" applyNumberFormat="1" applyFont="1" applyFill="1" applyBorder="1" applyAlignment="1">
      <alignment horizontal="left" vertical="center" wrapText="1"/>
      <protection/>
    </xf>
    <xf numFmtId="3" fontId="6" fillId="0" borderId="10" xfId="57" applyNumberFormat="1" applyFont="1" applyFill="1" applyBorder="1" applyAlignment="1">
      <alignment horizontal="center" vertical="center" wrapText="1"/>
      <protection/>
    </xf>
    <xf numFmtId="3" fontId="5" fillId="0" borderId="10" xfId="5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horizontal="left" vertical="center" wrapText="1"/>
      <protection/>
    </xf>
    <xf numFmtId="0" fontId="16" fillId="0" borderId="0" xfId="62" applyFont="1" applyFill="1" applyAlignment="1">
      <alignment horizontal="center" vertical="top"/>
      <protection/>
    </xf>
    <xf numFmtId="0" fontId="16" fillId="0" borderId="0" xfId="62" applyFont="1" applyFill="1" applyAlignment="1">
      <alignment horizontal="center"/>
      <protection/>
    </xf>
    <xf numFmtId="0" fontId="0" fillId="0" borderId="0" xfId="62" applyFont="1" applyFill="1" applyAlignment="1">
      <alignment vertical="top"/>
      <protection/>
    </xf>
    <xf numFmtId="0" fontId="16" fillId="0" borderId="0" xfId="62" applyFont="1" applyFill="1" applyAlignment="1">
      <alignment vertical="top"/>
      <protection/>
    </xf>
    <xf numFmtId="0" fontId="16" fillId="0" borderId="31" xfId="62" applyFont="1" applyFill="1" applyBorder="1" applyAlignment="1">
      <alignment horizontal="center" vertical="top"/>
      <protection/>
    </xf>
    <xf numFmtId="0" fontId="18" fillId="0" borderId="0" xfId="0" applyFont="1" applyFill="1" applyBorder="1" applyAlignment="1">
      <alignment horizontal="center" vertical="top"/>
    </xf>
    <xf numFmtId="0" fontId="16" fillId="0" borderId="32" xfId="62" applyFont="1" applyFill="1" applyBorder="1" applyAlignment="1">
      <alignment horizontal="center" vertical="top"/>
      <protection/>
    </xf>
    <xf numFmtId="0" fontId="18" fillId="0" borderId="0" xfId="0" applyFont="1" applyFill="1" applyBorder="1" applyAlignment="1">
      <alignment horizontal="center" vertical="top"/>
    </xf>
    <xf numFmtId="0" fontId="0" fillId="0" borderId="33" xfId="62" applyFont="1" applyFill="1" applyBorder="1" applyAlignment="1">
      <alignment vertical="top"/>
      <protection/>
    </xf>
    <xf numFmtId="0" fontId="16" fillId="0" borderId="34" xfId="62" applyFont="1" applyFill="1" applyBorder="1">
      <alignment/>
      <protection/>
    </xf>
    <xf numFmtId="0" fontId="0" fillId="0" borderId="26" xfId="62" applyFont="1" applyFill="1" applyBorder="1" applyAlignment="1">
      <alignment vertical="top"/>
      <protection/>
    </xf>
    <xf numFmtId="0" fontId="16" fillId="0" borderId="30" xfId="62" applyFont="1" applyFill="1" applyBorder="1">
      <alignment/>
      <protection/>
    </xf>
    <xf numFmtId="0" fontId="0" fillId="0" borderId="26" xfId="62" applyFont="1" applyFill="1" applyBorder="1">
      <alignment/>
      <protection/>
    </xf>
    <xf numFmtId="0" fontId="0" fillId="0" borderId="26" xfId="62" applyFont="1" applyFill="1" applyBorder="1" applyAlignment="1">
      <alignment vertical="top" wrapText="1"/>
      <protection/>
    </xf>
    <xf numFmtId="0" fontId="0" fillId="0" borderId="35" xfId="62" applyFont="1" applyFill="1" applyBorder="1" applyAlignment="1">
      <alignment vertical="top"/>
      <protection/>
    </xf>
    <xf numFmtId="0" fontId="16" fillId="0" borderId="36" xfId="62" applyFont="1" applyFill="1" applyBorder="1">
      <alignment/>
      <protection/>
    </xf>
    <xf numFmtId="0" fontId="0" fillId="0" borderId="37" xfId="62" applyFont="1" applyFill="1" applyBorder="1" applyAlignment="1">
      <alignment vertical="top" wrapText="1"/>
      <protection/>
    </xf>
    <xf numFmtId="0" fontId="16" fillId="0" borderId="38" xfId="62" applyFont="1" applyFill="1" applyBorder="1">
      <alignment/>
      <protection/>
    </xf>
    <xf numFmtId="0" fontId="0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/>
    </xf>
    <xf numFmtId="0" fontId="5" fillId="35" borderId="19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19" fillId="0" borderId="0" xfId="59" applyFont="1" applyFill="1" applyBorder="1">
      <alignment/>
      <protection/>
    </xf>
    <xf numFmtId="3" fontId="19" fillId="0" borderId="0" xfId="59" applyNumberFormat="1" applyFont="1" applyFill="1" applyBorder="1" applyAlignment="1">
      <alignment/>
      <protection/>
    </xf>
    <xf numFmtId="0" fontId="19" fillId="0" borderId="0" xfId="59" applyFont="1" applyFill="1">
      <alignment/>
      <protection/>
    </xf>
    <xf numFmtId="0" fontId="15" fillId="0" borderId="0" xfId="59" applyFont="1" applyFill="1" applyBorder="1" applyAlignment="1">
      <alignment/>
      <protection/>
    </xf>
    <xf numFmtId="0" fontId="15" fillId="0" borderId="0" xfId="59" applyFont="1" applyFill="1">
      <alignment/>
      <protection/>
    </xf>
    <xf numFmtId="0" fontId="19" fillId="0" borderId="0" xfId="59" applyFont="1" applyFill="1" applyAlignment="1">
      <alignment horizontal="center"/>
      <protection/>
    </xf>
    <xf numFmtId="0" fontId="19" fillId="0" borderId="10" xfId="59" applyFont="1" applyFill="1" applyBorder="1" applyAlignment="1">
      <alignment horizontal="center" vertical="center" wrapText="1"/>
      <protection/>
    </xf>
    <xf numFmtId="0" fontId="19" fillId="0" borderId="14" xfId="59" applyFont="1" applyFill="1" applyBorder="1" applyAlignment="1">
      <alignment horizontal="left" vertical="center" wrapText="1"/>
      <protection/>
    </xf>
    <xf numFmtId="3" fontId="19" fillId="0" borderId="10" xfId="59" applyNumberFormat="1" applyFont="1" applyFill="1" applyBorder="1" applyAlignment="1">
      <alignment horizontal="right" vertical="center" wrapText="1"/>
      <protection/>
    </xf>
    <xf numFmtId="3" fontId="19" fillId="0" borderId="11" xfId="59" applyNumberFormat="1" applyFont="1" applyFill="1" applyBorder="1" applyAlignment="1">
      <alignment horizontal="right" vertical="center" wrapText="1"/>
      <protection/>
    </xf>
    <xf numFmtId="0" fontId="17" fillId="0" borderId="14" xfId="59" applyFont="1" applyFill="1" applyBorder="1" applyAlignment="1">
      <alignment horizontal="left" vertical="center" wrapText="1"/>
      <protection/>
    </xf>
    <xf numFmtId="0" fontId="17" fillId="0" borderId="10" xfId="59" applyFont="1" applyFill="1" applyBorder="1" applyAlignment="1">
      <alignment horizontal="center" vertical="center" wrapText="1"/>
      <protection/>
    </xf>
    <xf numFmtId="3" fontId="17" fillId="0" borderId="10" xfId="59" applyNumberFormat="1" applyFont="1" applyFill="1" applyBorder="1" applyAlignment="1">
      <alignment horizontal="right" vertical="center" wrapText="1"/>
      <protection/>
    </xf>
    <xf numFmtId="3" fontId="17" fillId="0" borderId="11" xfId="59" applyNumberFormat="1" applyFont="1" applyFill="1" applyBorder="1" applyAlignment="1">
      <alignment horizontal="right" vertical="center" wrapText="1"/>
      <protection/>
    </xf>
    <xf numFmtId="0" fontId="17" fillId="0" borderId="0" xfId="59" applyFont="1" applyFill="1" applyAlignment="1">
      <alignment horizontal="center"/>
      <protection/>
    </xf>
    <xf numFmtId="3" fontId="19" fillId="0" borderId="0" xfId="59" applyNumberFormat="1" applyFont="1" applyFill="1" applyBorder="1" applyAlignment="1">
      <alignment horizontal="center" vertical="center" wrapText="1"/>
      <protection/>
    </xf>
    <xf numFmtId="49" fontId="19" fillId="0" borderId="10" xfId="59" applyNumberFormat="1" applyFont="1" applyFill="1" applyBorder="1" applyAlignment="1">
      <alignment horizontal="center" vertical="center" wrapText="1"/>
      <protection/>
    </xf>
    <xf numFmtId="0" fontId="17" fillId="0" borderId="0" xfId="59" applyFont="1" applyFill="1" applyBorder="1">
      <alignment/>
      <protection/>
    </xf>
    <xf numFmtId="0" fontId="17" fillId="0" borderId="10" xfId="59" applyFont="1" applyFill="1" applyBorder="1" applyAlignment="1">
      <alignment horizontal="center"/>
      <protection/>
    </xf>
    <xf numFmtId="3" fontId="17" fillId="0" borderId="10" xfId="59" applyNumberFormat="1" applyFont="1" applyFill="1" applyBorder="1" applyAlignment="1">
      <alignment horizontal="right"/>
      <protection/>
    </xf>
    <xf numFmtId="0" fontId="21" fillId="0" borderId="10" xfId="59" applyFont="1" applyFill="1" applyBorder="1" applyAlignment="1">
      <alignment horizontal="center"/>
      <protection/>
    </xf>
    <xf numFmtId="0" fontId="17" fillId="0" borderId="0" xfId="59" applyFont="1" applyFill="1" applyBorder="1" applyAlignment="1">
      <alignment horizontal="center"/>
      <protection/>
    </xf>
    <xf numFmtId="0" fontId="17" fillId="0" borderId="14" xfId="59" applyFont="1" applyFill="1" applyBorder="1" applyAlignment="1">
      <alignment wrapText="1"/>
      <protection/>
    </xf>
    <xf numFmtId="0" fontId="22" fillId="0" borderId="0" xfId="59" applyFont="1" applyFill="1" applyBorder="1">
      <alignment/>
      <protection/>
    </xf>
    <xf numFmtId="0" fontId="75" fillId="0" borderId="10" xfId="59" applyFont="1" applyFill="1" applyBorder="1" applyAlignment="1">
      <alignment horizontal="center"/>
      <protection/>
    </xf>
    <xf numFmtId="0" fontId="75" fillId="0" borderId="0" xfId="59" applyFont="1" applyFill="1" applyBorder="1">
      <alignment/>
      <protection/>
    </xf>
    <xf numFmtId="3" fontId="17" fillId="0" borderId="0" xfId="59" applyNumberFormat="1" applyFont="1" applyFill="1" applyBorder="1" applyAlignment="1">
      <alignment horizontal="center"/>
      <protection/>
    </xf>
    <xf numFmtId="3" fontId="17" fillId="0" borderId="0" xfId="59" applyNumberFormat="1" applyFont="1" applyFill="1" applyBorder="1">
      <alignment/>
      <protection/>
    </xf>
    <xf numFmtId="0" fontId="1" fillId="0" borderId="0" xfId="59" applyFont="1" applyFill="1" applyBorder="1">
      <alignment/>
      <protection/>
    </xf>
    <xf numFmtId="0" fontId="1" fillId="0" borderId="0" xfId="59" applyFont="1" applyFill="1" applyBorder="1" applyAlignment="1">
      <alignment horizontal="left"/>
      <protection/>
    </xf>
    <xf numFmtId="0" fontId="17" fillId="0" borderId="0" xfId="59" applyFont="1" applyFill="1">
      <alignment/>
      <protection/>
    </xf>
    <xf numFmtId="3" fontId="17" fillId="0" borderId="0" xfId="59" applyNumberFormat="1" applyFont="1" applyFill="1" applyAlignment="1">
      <alignment horizontal="center"/>
      <protection/>
    </xf>
    <xf numFmtId="3" fontId="17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3" fontId="76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3" fontId="0" fillId="0" borderId="0" xfId="59" applyNumberFormat="1" applyFont="1" applyFill="1" applyBorder="1">
      <alignment/>
      <protection/>
    </xf>
    <xf numFmtId="3" fontId="0" fillId="0" borderId="0" xfId="59" applyNumberFormat="1" applyFont="1" applyFill="1" applyBorder="1">
      <alignment/>
      <protection/>
    </xf>
    <xf numFmtId="0" fontId="19" fillId="0" borderId="19" xfId="59" applyFont="1" applyFill="1" applyBorder="1" applyAlignment="1">
      <alignment horizontal="left"/>
      <protection/>
    </xf>
    <xf numFmtId="0" fontId="19" fillId="0" borderId="17" xfId="59" applyFont="1" applyFill="1" applyBorder="1" applyAlignment="1">
      <alignment horizontal="center"/>
      <protection/>
    </xf>
    <xf numFmtId="3" fontId="19" fillId="0" borderId="17" xfId="59" applyNumberFormat="1" applyFont="1" applyFill="1" applyBorder="1" applyAlignment="1">
      <alignment horizontal="right"/>
      <protection/>
    </xf>
    <xf numFmtId="3" fontId="19" fillId="0" borderId="18" xfId="59" applyNumberFormat="1" applyFont="1" applyFill="1" applyBorder="1" applyAlignment="1">
      <alignment horizontal="right"/>
      <protection/>
    </xf>
    <xf numFmtId="0" fontId="19" fillId="0" borderId="39" xfId="59" applyFont="1" applyFill="1" applyBorder="1" applyAlignment="1">
      <alignment horizontal="left" vertical="center" wrapText="1"/>
      <protection/>
    </xf>
    <xf numFmtId="0" fontId="19" fillId="0" borderId="40" xfId="59" applyFont="1" applyFill="1" applyBorder="1" applyAlignment="1">
      <alignment horizontal="center" vertical="center" wrapText="1"/>
      <protection/>
    </xf>
    <xf numFmtId="3" fontId="19" fillId="0" borderId="40" xfId="59" applyNumberFormat="1" applyFont="1" applyFill="1" applyBorder="1" applyAlignment="1">
      <alignment horizontal="right" vertical="center" wrapText="1"/>
      <protection/>
    </xf>
    <xf numFmtId="3" fontId="19" fillId="0" borderId="41" xfId="59" applyNumberFormat="1" applyFont="1" applyFill="1" applyBorder="1" applyAlignment="1">
      <alignment horizontal="right" vertical="center" wrapText="1"/>
      <protection/>
    </xf>
    <xf numFmtId="0" fontId="19" fillId="0" borderId="19" xfId="59" applyFont="1" applyFill="1" applyBorder="1" applyAlignment="1">
      <alignment horizontal="left" wrapText="1"/>
      <protection/>
    </xf>
    <xf numFmtId="0" fontId="19" fillId="0" borderId="21" xfId="59" applyFont="1" applyFill="1" applyBorder="1" applyAlignment="1">
      <alignment horizontal="center" vertical="center" wrapText="1"/>
      <protection/>
    </xf>
    <xf numFmtId="3" fontId="19" fillId="0" borderId="21" xfId="59" applyNumberFormat="1" applyFont="1" applyFill="1" applyBorder="1" applyAlignment="1">
      <alignment horizontal="right" vertical="center" wrapText="1"/>
      <protection/>
    </xf>
    <xf numFmtId="3" fontId="19" fillId="0" borderId="42" xfId="59" applyNumberFormat="1" applyFont="1" applyFill="1" applyBorder="1" applyAlignment="1">
      <alignment horizontal="right" vertical="center" wrapText="1"/>
      <protection/>
    </xf>
    <xf numFmtId="0" fontId="19" fillId="0" borderId="19" xfId="59" applyFont="1" applyFill="1" applyBorder="1" applyAlignment="1">
      <alignment horizontal="left" vertical="center" wrapText="1"/>
      <protection/>
    </xf>
    <xf numFmtId="0" fontId="19" fillId="0" borderId="17" xfId="59" applyFont="1" applyFill="1" applyBorder="1" applyAlignment="1">
      <alignment horizontal="center" vertical="center" wrapText="1"/>
      <protection/>
    </xf>
    <xf numFmtId="3" fontId="19" fillId="0" borderId="17" xfId="59" applyNumberFormat="1" applyFont="1" applyFill="1" applyBorder="1" applyAlignment="1">
      <alignment horizontal="right" vertical="center" wrapText="1"/>
      <protection/>
    </xf>
    <xf numFmtId="3" fontId="19" fillId="0" borderId="18" xfId="59" applyNumberFormat="1" applyFont="1" applyFill="1" applyBorder="1" applyAlignment="1">
      <alignment horizontal="right" vertical="center" wrapText="1"/>
      <protection/>
    </xf>
    <xf numFmtId="3" fontId="77" fillId="0" borderId="0" xfId="59" applyNumberFormat="1" applyFont="1" applyFill="1">
      <alignment/>
      <protection/>
    </xf>
    <xf numFmtId="3" fontId="78" fillId="0" borderId="0" xfId="59" applyNumberFormat="1" applyFont="1" applyFill="1">
      <alignment/>
      <protection/>
    </xf>
    <xf numFmtId="3" fontId="78" fillId="0" borderId="0" xfId="59" applyNumberFormat="1" applyFont="1" applyFill="1" applyBorder="1">
      <alignment/>
      <protection/>
    </xf>
    <xf numFmtId="3" fontId="79" fillId="0" borderId="0" xfId="59" applyNumberFormat="1" applyFont="1" applyFill="1">
      <alignment/>
      <protection/>
    </xf>
    <xf numFmtId="3" fontId="6" fillId="0" borderId="21" xfId="57" applyNumberFormat="1" applyFont="1" applyFill="1" applyBorder="1" applyAlignment="1">
      <alignment horizontal="center" vertical="center" wrapText="1"/>
      <protection/>
    </xf>
    <xf numFmtId="3" fontId="5" fillId="0" borderId="0" xfId="64" applyNumberFormat="1" applyFont="1" applyAlignment="1">
      <alignment vertical="center"/>
      <protection/>
    </xf>
    <xf numFmtId="3" fontId="14" fillId="0" borderId="10" xfId="62" applyNumberFormat="1" applyFont="1" applyFill="1" applyBorder="1" applyAlignment="1">
      <alignment vertical="center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0" xfId="0" applyNumberFormat="1" applyFont="1" applyFill="1" applyBorder="1" applyAlignment="1">
      <alignment horizontal="center" vertical="center"/>
    </xf>
    <xf numFmtId="3" fontId="0" fillId="0" borderId="0" xfId="62" applyNumberFormat="1" applyFont="1" applyFill="1" applyAlignment="1">
      <alignment vertical="top"/>
      <protection/>
    </xf>
    <xf numFmtId="3" fontId="0" fillId="0" borderId="0" xfId="62" applyNumberFormat="1" applyFont="1" applyFill="1">
      <alignment/>
      <protection/>
    </xf>
    <xf numFmtId="3" fontId="0" fillId="0" borderId="43" xfId="62" applyNumberFormat="1" applyFont="1" applyFill="1" applyBorder="1">
      <alignment/>
      <protection/>
    </xf>
    <xf numFmtId="3" fontId="0" fillId="0" borderId="44" xfId="62" applyNumberFormat="1" applyFont="1" applyFill="1" applyBorder="1" applyAlignment="1">
      <alignment horizontal="center" vertical="top"/>
      <protection/>
    </xf>
    <xf numFmtId="3" fontId="0" fillId="0" borderId="0" xfId="0" applyNumberFormat="1" applyFont="1" applyFill="1" applyAlignment="1">
      <alignment/>
    </xf>
    <xf numFmtId="3" fontId="0" fillId="0" borderId="45" xfId="62" applyNumberFormat="1" applyFont="1" applyFill="1" applyBorder="1" applyAlignment="1">
      <alignment horizontal="center" vertical="top"/>
      <protection/>
    </xf>
    <xf numFmtId="3" fontId="0" fillId="0" borderId="46" xfId="62" applyNumberFormat="1" applyFont="1" applyFill="1" applyBorder="1" applyAlignment="1">
      <alignment horizontal="center" vertical="top"/>
      <protection/>
    </xf>
    <xf numFmtId="3" fontId="0" fillId="0" borderId="46" xfId="62" applyNumberFormat="1" applyFont="1" applyFill="1" applyBorder="1" applyAlignment="1">
      <alignment horizontal="center"/>
      <protection/>
    </xf>
    <xf numFmtId="3" fontId="0" fillId="0" borderId="47" xfId="62" applyNumberFormat="1" applyFont="1" applyFill="1" applyBorder="1" applyAlignment="1">
      <alignment horizontal="center" vertical="top"/>
      <protection/>
    </xf>
    <xf numFmtId="3" fontId="0" fillId="0" borderId="46" xfId="62" applyNumberFormat="1" applyFont="1" applyFill="1" applyBorder="1" applyAlignment="1">
      <alignment horizontal="center" vertical="top"/>
      <protection/>
    </xf>
    <xf numFmtId="3" fontId="0" fillId="0" borderId="48" xfId="62" applyNumberFormat="1" applyFont="1" applyFill="1" applyBorder="1" applyAlignment="1">
      <alignment horizontal="center" vertical="top"/>
      <protection/>
    </xf>
    <xf numFmtId="3" fontId="0" fillId="0" borderId="0" xfId="0" applyNumberFormat="1" applyFont="1" applyFill="1" applyBorder="1" applyAlignment="1">
      <alignment horizontal="center" vertical="top"/>
    </xf>
    <xf numFmtId="3" fontId="19" fillId="0" borderId="0" xfId="59" applyNumberFormat="1" applyFont="1" applyFill="1">
      <alignment/>
      <protection/>
    </xf>
    <xf numFmtId="3" fontId="15" fillId="0" borderId="0" xfId="59" applyNumberFormat="1" applyFont="1" applyFill="1" applyBorder="1" applyAlignment="1">
      <alignment/>
      <protection/>
    </xf>
    <xf numFmtId="3" fontId="15" fillId="0" borderId="0" xfId="59" applyNumberFormat="1" applyFont="1" applyFill="1">
      <alignment/>
      <protection/>
    </xf>
    <xf numFmtId="3" fontId="19" fillId="0" borderId="0" xfId="59" applyNumberFormat="1" applyFont="1" applyFill="1" applyAlignment="1">
      <alignment horizontal="center"/>
      <protection/>
    </xf>
    <xf numFmtId="3" fontId="19" fillId="0" borderId="0" xfId="59" applyNumberFormat="1" applyFont="1" applyFill="1" applyBorder="1">
      <alignment/>
      <protection/>
    </xf>
    <xf numFmtId="3" fontId="22" fillId="0" borderId="0" xfId="59" applyNumberFormat="1" applyFont="1" applyFill="1" applyBorder="1">
      <alignment/>
      <protection/>
    </xf>
    <xf numFmtId="3" fontId="75" fillId="0" borderId="0" xfId="59" applyNumberFormat="1" applyFont="1" applyFill="1" applyBorder="1">
      <alignment/>
      <protection/>
    </xf>
    <xf numFmtId="3" fontId="17" fillId="0" borderId="0" xfId="59" applyNumberFormat="1" applyFont="1" applyFill="1" applyBorder="1" applyAlignment="1">
      <alignment horizontal="right"/>
      <protection/>
    </xf>
    <xf numFmtId="3" fontId="1" fillId="0" borderId="0" xfId="59" applyNumberFormat="1" applyFont="1" applyFill="1" applyBorder="1">
      <alignment/>
      <protection/>
    </xf>
    <xf numFmtId="3" fontId="17" fillId="0" borderId="0" xfId="59" applyNumberFormat="1" applyFont="1" applyFill="1" applyAlignment="1">
      <alignment horizontal="right"/>
      <protection/>
    </xf>
    <xf numFmtId="3" fontId="73" fillId="0" borderId="26" xfId="0" applyNumberFormat="1" applyFont="1" applyFill="1" applyBorder="1" applyAlignment="1">
      <alignment horizontal="center" vertical="center" wrapText="1"/>
    </xf>
    <xf numFmtId="0" fontId="17" fillId="0" borderId="40" xfId="59" applyFont="1" applyFill="1" applyBorder="1" applyAlignment="1">
      <alignment horizontal="center"/>
      <protection/>
    </xf>
    <xf numFmtId="0" fontId="74" fillId="0" borderId="49" xfId="59" applyFont="1" applyFill="1" applyBorder="1" applyAlignment="1">
      <alignment horizontal="center" vertical="center"/>
      <protection/>
    </xf>
    <xf numFmtId="0" fontId="74" fillId="0" borderId="50" xfId="59" applyFont="1" applyFill="1" applyBorder="1" applyAlignment="1">
      <alignment horizontal="center" vertical="center" wrapText="1"/>
      <protection/>
    </xf>
    <xf numFmtId="0" fontId="23" fillId="0" borderId="0" xfId="59" applyFont="1" applyFill="1">
      <alignment/>
      <protection/>
    </xf>
    <xf numFmtId="0" fontId="23" fillId="0" borderId="0" xfId="59" applyFont="1" applyFill="1" applyBorder="1" applyAlignment="1">
      <alignment horizontal="center"/>
      <protection/>
    </xf>
    <xf numFmtId="0" fontId="23" fillId="0" borderId="0" xfId="59" applyFont="1" applyFill="1" applyBorder="1" applyAlignment="1">
      <alignment horizontal="left"/>
      <protection/>
    </xf>
    <xf numFmtId="3" fontId="80" fillId="35" borderId="10" xfId="59" applyNumberFormat="1" applyFont="1" applyFill="1" applyBorder="1" applyAlignment="1">
      <alignment horizontal="center" vertical="center" wrapText="1"/>
      <protection/>
    </xf>
    <xf numFmtId="3" fontId="78" fillId="0" borderId="10" xfId="59" applyNumberFormat="1" applyFont="1" applyFill="1" applyBorder="1" applyAlignment="1">
      <alignment horizontal="right"/>
      <protection/>
    </xf>
    <xf numFmtId="3" fontId="78" fillId="36" borderId="10" xfId="59" applyNumberFormat="1" applyFont="1" applyFill="1" applyBorder="1" applyAlignment="1">
      <alignment horizontal="right"/>
      <protection/>
    </xf>
    <xf numFmtId="3" fontId="78" fillId="35" borderId="10" xfId="59" applyNumberFormat="1" applyFont="1" applyFill="1" applyBorder="1" applyAlignment="1">
      <alignment horizontal="right"/>
      <protection/>
    </xf>
    <xf numFmtId="3" fontId="78" fillId="35" borderId="10" xfId="59" applyNumberFormat="1" applyFont="1" applyFill="1" applyBorder="1" applyAlignment="1">
      <alignment horizontal="right" vertical="center" wrapText="1"/>
      <protection/>
    </xf>
    <xf numFmtId="3" fontId="78" fillId="2" borderId="10" xfId="0" applyNumberFormat="1" applyFont="1" applyFill="1" applyBorder="1" applyAlignment="1">
      <alignment horizontal="right"/>
    </xf>
    <xf numFmtId="3" fontId="78" fillId="36" borderId="10" xfId="0" applyNumberFormat="1" applyFont="1" applyFill="1" applyBorder="1" applyAlignment="1">
      <alignment horizontal="right"/>
    </xf>
    <xf numFmtId="3" fontId="78" fillId="0" borderId="0" xfId="59" applyNumberFormat="1" applyFont="1" applyFill="1" applyAlignment="1">
      <alignment horizontal="right"/>
      <protection/>
    </xf>
    <xf numFmtId="3" fontId="16" fillId="0" borderId="10" xfId="59" applyNumberFormat="1" applyFont="1" applyFill="1" applyBorder="1" applyAlignment="1">
      <alignment horizontal="center" vertical="center" wrapText="1"/>
      <protection/>
    </xf>
    <xf numFmtId="3" fontId="16" fillId="36" borderId="10" xfId="59" applyNumberFormat="1" applyFont="1" applyFill="1" applyBorder="1" applyAlignment="1">
      <alignment horizontal="center" vertical="center" wrapText="1"/>
      <protection/>
    </xf>
    <xf numFmtId="3" fontId="16" fillId="35" borderId="10" xfId="59" applyNumberFormat="1" applyFont="1" applyFill="1" applyBorder="1" applyAlignment="1">
      <alignment horizontal="center" vertical="center" wrapText="1"/>
      <protection/>
    </xf>
    <xf numFmtId="3" fontId="16" fillId="2" borderId="10" xfId="0" applyNumberFormat="1" applyFont="1" applyFill="1" applyBorder="1" applyAlignment="1">
      <alignment horizontal="center" vertical="center" wrapText="1"/>
    </xf>
    <xf numFmtId="3" fontId="16" fillId="36" borderId="10" xfId="0" applyNumberFormat="1" applyFont="1" applyFill="1" applyBorder="1" applyAlignment="1">
      <alignment horizontal="center" vertical="center" wrapText="1"/>
    </xf>
    <xf numFmtId="3" fontId="16" fillId="0" borderId="0" xfId="59" applyNumberFormat="1" applyFont="1" applyFill="1">
      <alignment/>
      <protection/>
    </xf>
    <xf numFmtId="3" fontId="14" fillId="0" borderId="25" xfId="0" applyNumberFormat="1" applyFont="1" applyFill="1" applyBorder="1" applyAlignment="1">
      <alignment horizontal="center" vertical="center" wrapText="1"/>
    </xf>
    <xf numFmtId="0" fontId="19" fillId="0" borderId="14" xfId="59" applyFont="1" applyFill="1" applyBorder="1" applyAlignment="1">
      <alignment vertical="center" wrapText="1"/>
      <protection/>
    </xf>
    <xf numFmtId="0" fontId="17" fillId="0" borderId="14" xfId="59" applyFont="1" applyFill="1" applyBorder="1" applyAlignment="1">
      <alignment horizontal="left" wrapText="1"/>
      <protection/>
    </xf>
    <xf numFmtId="0" fontId="19" fillId="0" borderId="19" xfId="59" applyFont="1" applyFill="1" applyBorder="1" applyAlignment="1">
      <alignment horizontal="center" vertical="center" wrapText="1"/>
      <protection/>
    </xf>
    <xf numFmtId="3" fontId="20" fillId="0" borderId="17" xfId="59" applyNumberFormat="1" applyFont="1" applyFill="1" applyBorder="1" applyAlignment="1">
      <alignment horizontal="center" vertical="center" wrapText="1"/>
      <protection/>
    </xf>
    <xf numFmtId="3" fontId="20" fillId="0" borderId="18" xfId="59" applyNumberFormat="1" applyFont="1" applyFill="1" applyBorder="1" applyAlignment="1">
      <alignment horizontal="center" vertical="center" wrapText="1"/>
      <protection/>
    </xf>
    <xf numFmtId="3" fontId="19" fillId="0" borderId="17" xfId="59" applyNumberFormat="1" applyFont="1" applyFill="1" applyBorder="1" applyAlignment="1">
      <alignment horizontal="center" vertical="center" wrapText="1"/>
      <protection/>
    </xf>
    <xf numFmtId="3" fontId="19" fillId="0" borderId="18" xfId="59" applyNumberFormat="1" applyFont="1" applyFill="1" applyBorder="1" applyAlignment="1">
      <alignment horizontal="center" vertical="center" wrapText="1"/>
      <protection/>
    </xf>
    <xf numFmtId="0" fontId="19" fillId="0" borderId="51" xfId="59" applyFont="1" applyFill="1" applyBorder="1" applyAlignment="1">
      <alignment vertical="center" wrapText="1"/>
      <protection/>
    </xf>
    <xf numFmtId="3" fontId="17" fillId="0" borderId="40" xfId="59" applyNumberFormat="1" applyFont="1" applyFill="1" applyBorder="1" applyAlignment="1">
      <alignment horizontal="right" vertical="center" wrapText="1"/>
      <protection/>
    </xf>
    <xf numFmtId="3" fontId="17" fillId="0" borderId="41" xfId="59" applyNumberFormat="1" applyFont="1" applyFill="1" applyBorder="1" applyAlignment="1">
      <alignment horizontal="right" vertical="center" wrapText="1"/>
      <protection/>
    </xf>
    <xf numFmtId="0" fontId="17" fillId="0" borderId="51" xfId="59" applyFont="1" applyFill="1" applyBorder="1" applyAlignment="1">
      <alignment wrapText="1"/>
      <protection/>
    </xf>
    <xf numFmtId="0" fontId="6" fillId="0" borderId="5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42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3" fontId="5" fillId="0" borderId="53" xfId="0" applyNumberFormat="1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17" fillId="0" borderId="39" xfId="59" applyFont="1" applyFill="1" applyBorder="1" applyAlignment="1">
      <alignment horizontal="left" vertical="center" wrapText="1"/>
      <protection/>
    </xf>
    <xf numFmtId="0" fontId="17" fillId="0" borderId="40" xfId="59" applyFont="1" applyFill="1" applyBorder="1" applyAlignment="1">
      <alignment horizontal="center" vertical="center" wrapText="1"/>
      <protection/>
    </xf>
    <xf numFmtId="0" fontId="17" fillId="0" borderId="27" xfId="59" applyFont="1" applyFill="1" applyBorder="1" applyAlignment="1">
      <alignment horizontal="left" vertical="center" wrapText="1"/>
      <protection/>
    </xf>
    <xf numFmtId="0" fontId="17" fillId="0" borderId="13" xfId="59" applyFont="1" applyFill="1" applyBorder="1" applyAlignment="1">
      <alignment horizontal="center" vertical="center" wrapText="1"/>
      <protection/>
    </xf>
    <xf numFmtId="3" fontId="23" fillId="0" borderId="0" xfId="59" applyNumberFormat="1" applyFont="1" applyFill="1">
      <alignment/>
      <protection/>
    </xf>
    <xf numFmtId="3" fontId="74" fillId="0" borderId="50" xfId="59" applyNumberFormat="1" applyFont="1" applyFill="1" applyBorder="1" applyAlignment="1">
      <alignment horizontal="center" vertical="center" wrapText="1"/>
      <protection/>
    </xf>
    <xf numFmtId="3" fontId="74" fillId="0" borderId="50" xfId="59" applyNumberFormat="1" applyFont="1" applyFill="1" applyBorder="1" applyAlignment="1">
      <alignment horizontal="center" vertical="center"/>
      <protection/>
    </xf>
    <xf numFmtId="3" fontId="74" fillId="0" borderId="54" xfId="59" applyNumberFormat="1" applyFont="1" applyFill="1" applyBorder="1" applyAlignment="1">
      <alignment horizontal="center" vertical="center" wrapText="1"/>
      <protection/>
    </xf>
    <xf numFmtId="3" fontId="23" fillId="0" borderId="0" xfId="59" applyNumberFormat="1" applyFont="1" applyFill="1" applyBorder="1">
      <alignment/>
      <protection/>
    </xf>
    <xf numFmtId="0" fontId="5" fillId="35" borderId="29" xfId="0" applyFont="1" applyFill="1" applyBorder="1" applyAlignment="1">
      <alignment horizontal="left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17" fillId="0" borderId="12" xfId="59" applyFont="1" applyFill="1" applyBorder="1" applyAlignment="1">
      <alignment horizontal="left" wrapText="1"/>
      <protection/>
    </xf>
    <xf numFmtId="0" fontId="19" fillId="0" borderId="40" xfId="59" applyFont="1" applyFill="1" applyBorder="1" applyAlignment="1">
      <alignment horizontal="center"/>
      <protection/>
    </xf>
    <xf numFmtId="0" fontId="1" fillId="0" borderId="10" xfId="59" applyFont="1" applyFill="1" applyBorder="1" applyAlignment="1">
      <alignment horizontal="center"/>
      <protection/>
    </xf>
    <xf numFmtId="0" fontId="19" fillId="0" borderId="55" xfId="59" applyFont="1" applyFill="1" applyBorder="1" applyAlignment="1">
      <alignment horizontal="left" wrapText="1"/>
      <protection/>
    </xf>
    <xf numFmtId="0" fontId="17" fillId="0" borderId="23" xfId="59" applyFont="1" applyFill="1" applyBorder="1" applyAlignment="1">
      <alignment horizontal="center" wrapText="1"/>
      <protection/>
    </xf>
    <xf numFmtId="0" fontId="22" fillId="0" borderId="21" xfId="59" applyFont="1" applyFill="1" applyBorder="1" applyAlignment="1">
      <alignment horizontal="center"/>
      <protection/>
    </xf>
    <xf numFmtId="0" fontId="17" fillId="0" borderId="17" xfId="59" applyFont="1" applyFill="1" applyBorder="1" applyAlignment="1">
      <alignment horizontal="center"/>
      <protection/>
    </xf>
    <xf numFmtId="3" fontId="19" fillId="0" borderId="40" xfId="59" applyNumberFormat="1" applyFont="1" applyFill="1" applyBorder="1" applyAlignment="1">
      <alignment horizontal="right"/>
      <protection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 quotePrefix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 quotePrefix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left" vertical="center"/>
    </xf>
    <xf numFmtId="0" fontId="5" fillId="35" borderId="27" xfId="0" applyFont="1" applyFill="1" applyBorder="1" applyAlignment="1">
      <alignment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left" vertical="center" wrapText="1"/>
    </xf>
    <xf numFmtId="0" fontId="5" fillId="35" borderId="21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vertical="center" wrapText="1"/>
    </xf>
    <xf numFmtId="0" fontId="5" fillId="35" borderId="51" xfId="0" applyFont="1" applyFill="1" applyBorder="1" applyAlignment="1">
      <alignment vertical="center"/>
    </xf>
    <xf numFmtId="0" fontId="5" fillId="35" borderId="14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vertical="center" wrapText="1"/>
    </xf>
    <xf numFmtId="0" fontId="81" fillId="35" borderId="19" xfId="0" applyFont="1" applyFill="1" applyBorder="1" applyAlignment="1">
      <alignment vertical="center" wrapText="1"/>
    </xf>
    <xf numFmtId="0" fontId="82" fillId="35" borderId="57" xfId="0" applyFont="1" applyFill="1" applyBorder="1" applyAlignment="1">
      <alignment vertical="center" wrapText="1"/>
    </xf>
    <xf numFmtId="0" fontId="82" fillId="35" borderId="24" xfId="0" applyFont="1" applyFill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1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32" xfId="64" applyNumberFormat="1" applyFont="1" applyBorder="1" applyAlignment="1" applyProtection="1">
      <alignment horizontal="left" vertical="center"/>
      <protection/>
    </xf>
    <xf numFmtId="3" fontId="6" fillId="0" borderId="58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 wrapText="1"/>
    </xf>
    <xf numFmtId="3" fontId="6" fillId="0" borderId="19" xfId="64" applyNumberFormat="1" applyFont="1" applyBorder="1" applyAlignment="1" applyProtection="1">
      <alignment horizontal="center" vertical="center"/>
      <protection/>
    </xf>
    <xf numFmtId="3" fontId="6" fillId="0" borderId="17" xfId="64" applyNumberFormat="1" applyFont="1" applyBorder="1" applyAlignment="1" applyProtection="1">
      <alignment horizontal="center" vertical="center"/>
      <protection/>
    </xf>
    <xf numFmtId="3" fontId="6" fillId="0" borderId="18" xfId="0" applyNumberFormat="1" applyFont="1" applyBorder="1" applyAlignment="1">
      <alignment horizontal="center" vertical="center"/>
    </xf>
    <xf numFmtId="3" fontId="6" fillId="0" borderId="27" xfId="64" applyNumberFormat="1" applyFont="1" applyBorder="1" applyAlignment="1" applyProtection="1">
      <alignment vertical="center" wrapText="1"/>
      <protection/>
    </xf>
    <xf numFmtId="3" fontId="6" fillId="0" borderId="13" xfId="64" applyNumberFormat="1" applyFont="1" applyBorder="1" applyAlignment="1" applyProtection="1">
      <alignment horizontal="center" vertical="center"/>
      <protection/>
    </xf>
    <xf numFmtId="3" fontId="5" fillId="0" borderId="59" xfId="0" applyNumberFormat="1" applyFont="1" applyBorder="1" applyAlignment="1">
      <alignment vertical="center"/>
    </xf>
    <xf numFmtId="3" fontId="6" fillId="0" borderId="14" xfId="64" applyNumberFormat="1" applyFont="1" applyBorder="1" applyAlignment="1" applyProtection="1">
      <alignment vertical="center" wrapText="1"/>
      <protection/>
    </xf>
    <xf numFmtId="3" fontId="6" fillId="0" borderId="11" xfId="64" applyNumberFormat="1" applyFont="1" applyBorder="1" applyAlignment="1" applyProtection="1" quotePrefix="1">
      <alignment horizontal="center" vertical="center"/>
      <protection/>
    </xf>
    <xf numFmtId="3" fontId="6" fillId="0" borderId="10" xfId="64" applyNumberFormat="1" applyFont="1" applyBorder="1" applyAlignment="1" applyProtection="1">
      <alignment horizontal="center" vertical="center" wrapText="1"/>
      <protection/>
    </xf>
    <xf numFmtId="3" fontId="6" fillId="0" borderId="11" xfId="64" applyNumberFormat="1" applyFont="1" applyBorder="1" applyAlignment="1" applyProtection="1">
      <alignment horizontal="center" vertical="center" wrapText="1"/>
      <protection/>
    </xf>
    <xf numFmtId="3" fontId="5" fillId="0" borderId="11" xfId="64" applyNumberFormat="1" applyFont="1" applyBorder="1" applyAlignment="1" applyProtection="1" quotePrefix="1">
      <alignment horizontal="center" vertical="center"/>
      <protection/>
    </xf>
    <xf numFmtId="3" fontId="6" fillId="0" borderId="10" xfId="64" applyNumberFormat="1" applyFont="1" applyBorder="1" applyAlignment="1" applyProtection="1" quotePrefix="1">
      <alignment horizontal="center" vertical="center" wrapText="1"/>
      <protection/>
    </xf>
    <xf numFmtId="3" fontId="6" fillId="0" borderId="11" xfId="64" applyNumberFormat="1" applyFont="1" applyBorder="1" applyAlignment="1" applyProtection="1" quotePrefix="1">
      <alignment horizontal="center" vertical="center" wrapText="1"/>
      <protection/>
    </xf>
    <xf numFmtId="3" fontId="6" fillId="0" borderId="10" xfId="64" applyNumberFormat="1" applyFont="1" applyBorder="1" applyAlignment="1" applyProtection="1">
      <alignment horizontal="center" vertical="center"/>
      <protection/>
    </xf>
    <xf numFmtId="3" fontId="6" fillId="0" borderId="11" xfId="64" applyNumberFormat="1" applyFont="1" applyBorder="1" applyAlignment="1" applyProtection="1">
      <alignment horizontal="center" vertical="center"/>
      <protection/>
    </xf>
    <xf numFmtId="3" fontId="6" fillId="0" borderId="29" xfId="64" applyNumberFormat="1" applyFont="1" applyBorder="1" applyAlignment="1" applyProtection="1">
      <alignment vertical="center" wrapText="1"/>
      <protection/>
    </xf>
    <xf numFmtId="3" fontId="6" fillId="0" borderId="25" xfId="64" applyNumberFormat="1" applyFont="1" applyBorder="1" applyAlignment="1">
      <alignment vertical="center"/>
      <protection/>
    </xf>
    <xf numFmtId="3" fontId="6" fillId="0" borderId="60" xfId="64" applyNumberFormat="1" applyFont="1" applyBorder="1" applyAlignment="1">
      <alignment vertical="center"/>
      <protection/>
    </xf>
    <xf numFmtId="0" fontId="5" fillId="34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35" borderId="17" xfId="0" applyNumberFormat="1" applyFont="1" applyFill="1" applyBorder="1" applyAlignment="1">
      <alignment horizontal="right" vertical="center" wrapText="1"/>
    </xf>
    <xf numFmtId="3" fontId="6" fillId="35" borderId="18" xfId="0" applyNumberFormat="1" applyFont="1" applyFill="1" applyBorder="1" applyAlignment="1">
      <alignment horizontal="right" vertical="center" wrapText="1"/>
    </xf>
    <xf numFmtId="0" fontId="6" fillId="35" borderId="61" xfId="0" applyFont="1" applyFill="1" applyBorder="1" applyAlignment="1">
      <alignment horizontal="right" vertical="center" wrapText="1"/>
    </xf>
    <xf numFmtId="3" fontId="5" fillId="0" borderId="6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62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 vertical="center"/>
    </xf>
    <xf numFmtId="3" fontId="5" fillId="0" borderId="65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66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59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60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3" fontId="6" fillId="35" borderId="18" xfId="0" applyNumberFormat="1" applyFont="1" applyFill="1" applyBorder="1" applyAlignment="1">
      <alignment horizontal="right" vertical="center"/>
    </xf>
    <xf numFmtId="3" fontId="5" fillId="35" borderId="13" xfId="0" applyNumberFormat="1" applyFont="1" applyFill="1" applyBorder="1" applyAlignment="1">
      <alignment horizontal="right" vertical="center"/>
    </xf>
    <xf numFmtId="3" fontId="5" fillId="35" borderId="59" xfId="0" applyNumberFormat="1" applyFont="1" applyFill="1" applyBorder="1" applyAlignment="1">
      <alignment horizontal="right" vertical="center"/>
    </xf>
    <xf numFmtId="3" fontId="5" fillId="35" borderId="21" xfId="0" applyNumberFormat="1" applyFont="1" applyFill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35" borderId="42" xfId="0" applyNumberFormat="1" applyFont="1" applyFill="1" applyBorder="1" applyAlignment="1">
      <alignment horizontal="right" vertical="center"/>
    </xf>
    <xf numFmtId="3" fontId="5" fillId="35" borderId="11" xfId="0" applyNumberFormat="1" applyFont="1" applyFill="1" applyBorder="1" applyAlignment="1">
      <alignment horizontal="right" vertical="center"/>
    </xf>
    <xf numFmtId="3" fontId="5" fillId="0" borderId="42" xfId="0" applyNumberFormat="1" applyFont="1" applyBorder="1" applyAlignment="1">
      <alignment horizontal="right" vertical="center"/>
    </xf>
    <xf numFmtId="3" fontId="5" fillId="35" borderId="66" xfId="0" applyNumberFormat="1" applyFont="1" applyFill="1" applyBorder="1" applyAlignment="1">
      <alignment horizontal="right" vertical="center"/>
    </xf>
    <xf numFmtId="3" fontId="6" fillId="35" borderId="23" xfId="0" applyNumberFormat="1" applyFont="1" applyFill="1" applyBorder="1" applyAlignment="1">
      <alignment horizontal="right" vertical="center"/>
    </xf>
    <xf numFmtId="3" fontId="5" fillId="35" borderId="22" xfId="0" applyNumberFormat="1" applyFont="1" applyFill="1" applyBorder="1" applyAlignment="1">
      <alignment horizontal="right" vertical="center"/>
    </xf>
    <xf numFmtId="3" fontId="5" fillId="35" borderId="10" xfId="0" applyNumberFormat="1" applyFont="1" applyFill="1" applyBorder="1" applyAlignment="1">
      <alignment horizontal="right" vertical="center"/>
    </xf>
    <xf numFmtId="3" fontId="5" fillId="35" borderId="24" xfId="0" applyNumberFormat="1" applyFont="1" applyFill="1" applyBorder="1" applyAlignment="1">
      <alignment horizontal="right" vertical="center"/>
    </xf>
    <xf numFmtId="3" fontId="5" fillId="35" borderId="17" xfId="0" applyNumberFormat="1" applyFont="1" applyFill="1" applyBorder="1" applyAlignment="1">
      <alignment horizontal="right" vertical="center"/>
    </xf>
    <xf numFmtId="3" fontId="5" fillId="35" borderId="18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right" vertical="center"/>
    </xf>
    <xf numFmtId="3" fontId="17" fillId="0" borderId="24" xfId="0" applyNumberFormat="1" applyFont="1" applyFill="1" applyBorder="1" applyAlignment="1">
      <alignment horizontal="right" vertical="center" wrapText="1"/>
    </xf>
    <xf numFmtId="0" fontId="6" fillId="0" borderId="57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3" fontId="6" fillId="0" borderId="66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 quotePrefix="1">
      <alignment horizontal="right" vertical="center" wrapText="1"/>
    </xf>
    <xf numFmtId="3" fontId="5" fillId="0" borderId="11" xfId="0" applyNumberFormat="1" applyFont="1" applyFill="1" applyBorder="1" applyAlignment="1" quotePrefix="1">
      <alignment horizontal="right" vertical="center" wrapText="1"/>
    </xf>
    <xf numFmtId="3" fontId="73" fillId="0" borderId="10" xfId="0" applyNumberFormat="1" applyFont="1" applyFill="1" applyBorder="1" applyAlignment="1">
      <alignment horizontal="right" vertical="center" wrapText="1"/>
    </xf>
    <xf numFmtId="3" fontId="73" fillId="0" borderId="11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5" fillId="0" borderId="40" xfId="0" applyNumberFormat="1" applyFont="1" applyFill="1" applyBorder="1" applyAlignment="1" quotePrefix="1">
      <alignment horizontal="right" vertical="center" wrapText="1"/>
    </xf>
    <xf numFmtId="3" fontId="5" fillId="0" borderId="41" xfId="0" applyNumberFormat="1" applyFont="1" applyFill="1" applyBorder="1" applyAlignment="1" quotePrefix="1">
      <alignment horizontal="right" vertical="center" wrapText="1"/>
    </xf>
    <xf numFmtId="3" fontId="72" fillId="0" borderId="17" xfId="0" applyNumberFormat="1" applyFont="1" applyFill="1" applyBorder="1" applyAlignment="1">
      <alignment horizontal="right" vertical="center" wrapText="1"/>
    </xf>
    <xf numFmtId="3" fontId="72" fillId="0" borderId="18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73" fillId="0" borderId="0" xfId="0" applyFont="1" applyAlignment="1">
      <alignment vertical="center"/>
    </xf>
    <xf numFmtId="0" fontId="6" fillId="0" borderId="4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5" fillId="0" borderId="67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3" fontId="6" fillId="0" borderId="58" xfId="0" applyNumberFormat="1" applyFont="1" applyBorder="1" applyAlignment="1">
      <alignment horizontal="center" vertical="center" wrapText="1"/>
    </xf>
    <xf numFmtId="0" fontId="6" fillId="0" borderId="68" xfId="0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/>
    </xf>
    <xf numFmtId="0" fontId="6" fillId="0" borderId="58" xfId="0" applyFont="1" applyFill="1" applyBorder="1" applyAlignment="1">
      <alignment horizontal="center" vertical="center" wrapText="1"/>
    </xf>
    <xf numFmtId="0" fontId="72" fillId="0" borderId="68" xfId="0" applyFont="1" applyBorder="1" applyAlignment="1">
      <alignment vertical="center" wrapText="1"/>
    </xf>
    <xf numFmtId="0" fontId="72" fillId="0" borderId="58" xfId="0" applyFont="1" applyFill="1" applyBorder="1" applyAlignment="1">
      <alignment horizontal="center" vertical="center" wrapText="1"/>
    </xf>
    <xf numFmtId="3" fontId="72" fillId="0" borderId="58" xfId="0" applyNumberFormat="1" applyFont="1" applyBorder="1" applyAlignment="1">
      <alignment vertical="center" wrapText="1"/>
    </xf>
    <xf numFmtId="49" fontId="6" fillId="0" borderId="58" xfId="0" applyNumberFormat="1" applyFont="1" applyFill="1" applyBorder="1" applyAlignment="1">
      <alignment horizontal="center" vertical="center" wrapText="1"/>
    </xf>
    <xf numFmtId="3" fontId="5" fillId="0" borderId="58" xfId="0" applyNumberFormat="1" applyFont="1" applyBorder="1" applyAlignment="1">
      <alignment horizontal="center" vertical="center" wrapText="1"/>
    </xf>
    <xf numFmtId="0" fontId="72" fillId="0" borderId="68" xfId="0" applyFont="1" applyBorder="1" applyAlignment="1">
      <alignment horizontal="left" vertical="center" wrapText="1"/>
    </xf>
    <xf numFmtId="3" fontId="73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69" xfId="0" applyFont="1" applyBorder="1" applyAlignment="1" quotePrefix="1">
      <alignment horizontal="center" vertical="center" wrapText="1"/>
    </xf>
    <xf numFmtId="3" fontId="5" fillId="0" borderId="23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 wrapText="1"/>
    </xf>
    <xf numFmtId="3" fontId="5" fillId="0" borderId="42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72" fillId="0" borderId="51" xfId="0" applyFont="1" applyBorder="1" applyAlignment="1">
      <alignment vertical="center" wrapText="1"/>
    </xf>
    <xf numFmtId="0" fontId="72" fillId="0" borderId="69" xfId="0" applyFont="1" applyBorder="1" applyAlignment="1" quotePrefix="1">
      <alignment horizontal="center" vertical="center" wrapText="1"/>
    </xf>
    <xf numFmtId="3" fontId="73" fillId="0" borderId="10" xfId="0" applyNumberFormat="1" applyFont="1" applyBorder="1" applyAlignment="1">
      <alignment vertical="center" wrapText="1"/>
    </xf>
    <xf numFmtId="3" fontId="73" fillId="0" borderId="11" xfId="0" applyNumberFormat="1" applyFont="1" applyBorder="1" applyAlignment="1">
      <alignment vertical="center" wrapText="1"/>
    </xf>
    <xf numFmtId="0" fontId="6" fillId="0" borderId="69" xfId="0" applyFont="1" applyBorder="1" applyAlignment="1">
      <alignment horizontal="center" vertical="center" wrapText="1"/>
    </xf>
    <xf numFmtId="0" fontId="72" fillId="0" borderId="69" xfId="0" applyFont="1" applyBorder="1" applyAlignment="1">
      <alignment horizontal="center" vertical="center" wrapText="1"/>
    </xf>
    <xf numFmtId="0" fontId="72" fillId="0" borderId="57" xfId="0" applyFont="1" applyBorder="1" applyAlignment="1">
      <alignment vertical="center" wrapText="1"/>
    </xf>
    <xf numFmtId="0" fontId="72" fillId="0" borderId="25" xfId="0" applyFont="1" applyBorder="1" applyAlignment="1">
      <alignment horizontal="center" vertical="center" wrapText="1"/>
    </xf>
    <xf numFmtId="3" fontId="73" fillId="0" borderId="24" xfId="0" applyNumberFormat="1" applyFont="1" applyBorder="1" applyAlignment="1">
      <alignment vertical="center" wrapText="1"/>
    </xf>
    <xf numFmtId="3" fontId="73" fillId="0" borderId="66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58" applyNumberFormat="1" applyFont="1" applyFill="1" applyAlignment="1">
      <alignment horizontal="center" vertical="center"/>
      <protection/>
    </xf>
    <xf numFmtId="0" fontId="5" fillId="0" borderId="0" xfId="58" applyFont="1" applyFill="1" applyAlignment="1">
      <alignment vertical="center"/>
      <protection/>
    </xf>
    <xf numFmtId="0" fontId="6" fillId="0" borderId="0" xfId="58" applyFont="1" applyFill="1" applyAlignment="1">
      <alignment vertical="center"/>
      <protection/>
    </xf>
    <xf numFmtId="49" fontId="6" fillId="0" borderId="0" xfId="58" applyNumberFormat="1" applyFont="1" applyFill="1" applyAlignment="1">
      <alignment horizontal="center" vertical="center"/>
      <protection/>
    </xf>
    <xf numFmtId="3" fontId="5" fillId="0" borderId="0" xfId="58" applyNumberFormat="1" applyFont="1" applyFill="1" applyAlignment="1">
      <alignment horizontal="center" vertical="center"/>
      <protection/>
    </xf>
    <xf numFmtId="0" fontId="5" fillId="0" borderId="0" xfId="58" applyFont="1" applyFill="1" applyBorder="1" applyAlignment="1">
      <alignment vertical="center"/>
      <protection/>
    </xf>
    <xf numFmtId="0" fontId="6" fillId="0" borderId="28" xfId="58" applyFont="1" applyFill="1" applyBorder="1" applyAlignment="1">
      <alignment vertical="center"/>
      <protection/>
    </xf>
    <xf numFmtId="49" fontId="6" fillId="0" borderId="0" xfId="58" applyNumberFormat="1" applyFont="1" applyFill="1" applyBorder="1" applyAlignment="1">
      <alignment horizontal="center" vertical="center"/>
      <protection/>
    </xf>
    <xf numFmtId="3" fontId="5" fillId="0" borderId="0" xfId="58" applyNumberFormat="1" applyFont="1" applyFill="1" applyBorder="1" applyAlignment="1">
      <alignment horizontal="center" vertical="center"/>
      <protection/>
    </xf>
    <xf numFmtId="3" fontId="6" fillId="0" borderId="0" xfId="58" applyNumberFormat="1" applyFont="1" applyFill="1" applyBorder="1" applyAlignment="1">
      <alignment horizontal="center" vertical="center"/>
      <protection/>
    </xf>
    <xf numFmtId="3" fontId="6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vertical="center"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70" xfId="57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69" xfId="57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73" fillId="0" borderId="12" xfId="57" applyFont="1" applyFill="1" applyBorder="1" applyAlignment="1">
      <alignment horizontal="center" vertical="center"/>
      <protection/>
    </xf>
    <xf numFmtId="0" fontId="8" fillId="33" borderId="12" xfId="57" applyFont="1" applyFill="1" applyBorder="1" applyAlignment="1">
      <alignment horizontal="center" vertical="center"/>
      <protection/>
    </xf>
    <xf numFmtId="0" fontId="8" fillId="33" borderId="12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/>
      <protection/>
    </xf>
    <xf numFmtId="3" fontId="73" fillId="0" borderId="12" xfId="57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37" borderId="12" xfId="57" applyFont="1" applyFill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3" fontId="5" fillId="0" borderId="12" xfId="57" applyNumberFormat="1" applyFont="1" applyFill="1" applyBorder="1" applyAlignment="1">
      <alignment horizontal="center" vertical="center"/>
      <protection/>
    </xf>
    <xf numFmtId="0" fontId="11" fillId="0" borderId="12" xfId="57" applyFont="1" applyFill="1" applyBorder="1" applyAlignment="1">
      <alignment horizontal="center" vertical="center"/>
      <protection/>
    </xf>
    <xf numFmtId="3" fontId="73" fillId="0" borderId="71" xfId="57" applyNumberFormat="1" applyFont="1" applyFill="1" applyBorder="1" applyAlignment="1">
      <alignment horizontal="center" vertical="center"/>
      <protection/>
    </xf>
    <xf numFmtId="0" fontId="12" fillId="33" borderId="12" xfId="57" applyFont="1" applyFill="1" applyBorder="1" applyAlignment="1">
      <alignment horizontal="center" vertical="center" wrapText="1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6" fillId="0" borderId="71" xfId="57" applyFont="1" applyFill="1" applyBorder="1" applyAlignment="1">
      <alignment vertical="center"/>
      <protection/>
    </xf>
    <xf numFmtId="0" fontId="73" fillId="0" borderId="12" xfId="57" applyFont="1" applyFill="1" applyBorder="1" applyAlignment="1">
      <alignment horizontal="center" vertical="center" wrapText="1"/>
      <protection/>
    </xf>
    <xf numFmtId="0" fontId="10" fillId="33" borderId="12" xfId="57" applyFont="1" applyFill="1" applyBorder="1" applyAlignment="1">
      <alignment horizontal="center" vertical="center"/>
      <protection/>
    </xf>
    <xf numFmtId="0" fontId="6" fillId="33" borderId="12" xfId="57" applyFont="1" applyFill="1" applyBorder="1" applyAlignment="1">
      <alignment horizontal="center" vertical="center"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0" fontId="72" fillId="33" borderId="12" xfId="57" applyFont="1" applyFill="1" applyBorder="1" applyAlignment="1">
      <alignment horizontal="center" vertical="center" wrapText="1"/>
      <protection/>
    </xf>
    <xf numFmtId="0" fontId="6" fillId="38" borderId="12" xfId="57" applyFont="1" applyFill="1" applyBorder="1" applyAlignment="1">
      <alignment horizontal="center" vertical="center" wrapText="1"/>
      <protection/>
    </xf>
    <xf numFmtId="0" fontId="72" fillId="0" borderId="12" xfId="57" applyFont="1" applyFill="1" applyBorder="1" applyAlignment="1">
      <alignment horizontal="center" vertical="center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3" fontId="5" fillId="0" borderId="21" xfId="57" applyNumberFormat="1" applyFont="1" applyFill="1" applyBorder="1" applyAlignment="1">
      <alignment horizontal="center" vertical="center"/>
      <protection/>
    </xf>
    <xf numFmtId="0" fontId="6" fillId="0" borderId="55" xfId="57" applyFont="1" applyFill="1" applyBorder="1" applyAlignment="1">
      <alignment horizontal="center" vertical="center" wrapText="1"/>
      <protection/>
    </xf>
    <xf numFmtId="0" fontId="6" fillId="0" borderId="22" xfId="57" applyFont="1" applyFill="1" applyBorder="1" applyAlignment="1">
      <alignment horizontal="center" vertical="center" wrapText="1"/>
      <protection/>
    </xf>
    <xf numFmtId="49" fontId="6" fillId="0" borderId="22" xfId="57" applyNumberFormat="1" applyFont="1" applyFill="1" applyBorder="1" applyAlignment="1">
      <alignment horizontal="center" vertical="center" wrapText="1"/>
      <protection/>
    </xf>
    <xf numFmtId="3" fontId="6" fillId="0" borderId="22" xfId="57" applyNumberFormat="1" applyFont="1" applyFill="1" applyBorder="1" applyAlignment="1">
      <alignment horizontal="center" vertical="center" wrapText="1"/>
      <protection/>
    </xf>
    <xf numFmtId="3" fontId="6" fillId="0" borderId="63" xfId="57" applyNumberFormat="1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/>
      <protection/>
    </xf>
    <xf numFmtId="49" fontId="6" fillId="0" borderId="10" xfId="57" applyNumberFormat="1" applyFont="1" applyFill="1" applyBorder="1" applyAlignment="1">
      <alignment horizontal="center" vertical="center"/>
      <protection/>
    </xf>
    <xf numFmtId="3" fontId="6" fillId="0" borderId="11" xfId="57" applyNumberFormat="1" applyFont="1" applyFill="1" applyBorder="1" applyAlignment="1">
      <alignment horizontal="center" vertical="center"/>
      <protection/>
    </xf>
    <xf numFmtId="0" fontId="5" fillId="0" borderId="51" xfId="57" applyFont="1" applyFill="1" applyBorder="1" applyAlignment="1">
      <alignment horizontal="center" vertical="center"/>
      <protection/>
    </xf>
    <xf numFmtId="49" fontId="6" fillId="0" borderId="21" xfId="57" applyNumberFormat="1" applyFont="1" applyFill="1" applyBorder="1" applyAlignment="1">
      <alignment horizontal="center" vertical="center"/>
      <protection/>
    </xf>
    <xf numFmtId="0" fontId="5" fillId="0" borderId="14" xfId="57" applyFont="1" applyFill="1" applyBorder="1" applyAlignment="1">
      <alignment horizontal="center" vertical="center"/>
      <protection/>
    </xf>
    <xf numFmtId="3" fontId="5" fillId="0" borderId="11" xfId="57" applyNumberFormat="1" applyFont="1" applyFill="1" applyBorder="1" applyAlignment="1">
      <alignment horizontal="center" vertical="center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 quotePrefix="1">
      <alignment horizontal="center" vertical="center"/>
      <protection/>
    </xf>
    <xf numFmtId="49" fontId="11" fillId="0" borderId="10" xfId="57" applyNumberFormat="1" applyFont="1" applyFill="1" applyBorder="1" applyAlignment="1" quotePrefix="1">
      <alignment horizontal="center" vertical="center"/>
      <protection/>
    </xf>
    <xf numFmtId="0" fontId="5" fillId="0" borderId="14" xfId="57" applyFont="1" applyFill="1" applyBorder="1" applyAlignment="1">
      <alignment horizontal="center" vertical="center" wrapText="1"/>
      <protection/>
    </xf>
    <xf numFmtId="0" fontId="7" fillId="0" borderId="14" xfId="57" applyFont="1" applyFill="1" applyBorder="1" applyAlignment="1">
      <alignment horizontal="center" vertical="center"/>
      <protection/>
    </xf>
    <xf numFmtId="3" fontId="6" fillId="0" borderId="42" xfId="57" applyNumberFormat="1" applyFont="1" applyFill="1" applyBorder="1" applyAlignment="1">
      <alignment horizontal="center" vertical="center" wrapText="1"/>
      <protection/>
    </xf>
    <xf numFmtId="3" fontId="5" fillId="0" borderId="11" xfId="57" applyNumberFormat="1" applyFont="1" applyFill="1" applyBorder="1" applyAlignment="1">
      <alignment horizontal="center" vertical="center" wrapText="1"/>
      <protection/>
    </xf>
    <xf numFmtId="3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" xfId="57" applyNumberFormat="1" applyFont="1" applyFill="1" applyBorder="1" applyAlignment="1">
      <alignment horizontal="center" vertical="center"/>
      <protection/>
    </xf>
    <xf numFmtId="3" fontId="18" fillId="0" borderId="11" xfId="0" applyNumberFormat="1" applyFont="1" applyFill="1" applyBorder="1" applyAlignment="1">
      <alignment horizontal="center" vertical="center"/>
    </xf>
    <xf numFmtId="0" fontId="5" fillId="0" borderId="29" xfId="59" applyFont="1" applyFill="1" applyBorder="1" applyAlignment="1">
      <alignment horizontal="center" vertical="center"/>
      <protection/>
    </xf>
    <xf numFmtId="0" fontId="1" fillId="0" borderId="25" xfId="0" applyFont="1" applyFill="1" applyBorder="1" applyAlignment="1" applyProtection="1">
      <alignment vertical="center" wrapText="1"/>
      <protection locked="0"/>
    </xf>
    <xf numFmtId="49" fontId="6" fillId="0" borderId="25" xfId="57" applyNumberFormat="1" applyFont="1" applyFill="1" applyBorder="1" applyAlignment="1">
      <alignment horizontal="center" vertical="center"/>
      <protection/>
    </xf>
    <xf numFmtId="3" fontId="18" fillId="0" borderId="25" xfId="0" applyNumberFormat="1" applyFont="1" applyFill="1" applyBorder="1" applyAlignment="1">
      <alignment horizontal="center" vertical="center"/>
    </xf>
    <xf numFmtId="3" fontId="18" fillId="0" borderId="60" xfId="0" applyNumberFormat="1" applyFont="1" applyFill="1" applyBorder="1" applyAlignment="1">
      <alignment horizontal="center" vertical="center"/>
    </xf>
    <xf numFmtId="0" fontId="26" fillId="0" borderId="0" xfId="58" applyFont="1" applyFill="1" applyAlignment="1">
      <alignment vertical="center"/>
      <protection/>
    </xf>
    <xf numFmtId="0" fontId="84" fillId="0" borderId="0" xfId="59" applyFont="1" applyFill="1" applyBorder="1" applyAlignment="1">
      <alignment vertical="center"/>
      <protection/>
    </xf>
    <xf numFmtId="0" fontId="84" fillId="0" borderId="0" xfId="59" applyFont="1" applyFill="1" applyAlignment="1">
      <alignment vertical="center"/>
      <protection/>
    </xf>
    <xf numFmtId="0" fontId="84" fillId="0" borderId="0" xfId="59" applyFont="1" applyFill="1" applyBorder="1" applyAlignment="1">
      <alignment horizontal="center" vertical="center"/>
      <protection/>
    </xf>
    <xf numFmtId="0" fontId="74" fillId="0" borderId="72" xfId="59" applyFont="1" applyFill="1" applyBorder="1" applyAlignment="1">
      <alignment horizontal="center" vertical="center"/>
      <protection/>
    </xf>
    <xf numFmtId="0" fontId="74" fillId="0" borderId="73" xfId="59" applyFont="1" applyFill="1" applyBorder="1" applyAlignment="1">
      <alignment horizontal="center" vertical="center"/>
      <protection/>
    </xf>
    <xf numFmtId="3" fontId="74" fillId="0" borderId="74" xfId="59" applyNumberFormat="1" applyFont="1" applyFill="1" applyBorder="1" applyAlignment="1">
      <alignment horizontal="center" vertical="center"/>
      <protection/>
    </xf>
    <xf numFmtId="3" fontId="74" fillId="0" borderId="75" xfId="59" applyNumberFormat="1" applyFont="1" applyFill="1" applyBorder="1" applyAlignment="1">
      <alignment horizontal="center" vertical="center"/>
      <protection/>
    </xf>
    <xf numFmtId="0" fontId="74" fillId="0" borderId="76" xfId="59" applyFont="1" applyFill="1" applyBorder="1" applyAlignment="1">
      <alignment horizontal="left" vertical="center" wrapText="1"/>
      <protection/>
    </xf>
    <xf numFmtId="0" fontId="74" fillId="0" borderId="77" xfId="59" applyFont="1" applyFill="1" applyBorder="1" applyAlignment="1">
      <alignment horizontal="center" vertical="center"/>
      <protection/>
    </xf>
    <xf numFmtId="3" fontId="74" fillId="0" borderId="78" xfId="59" applyNumberFormat="1" applyFont="1" applyFill="1" applyBorder="1" applyAlignment="1">
      <alignment vertical="center"/>
      <protection/>
    </xf>
    <xf numFmtId="3" fontId="74" fillId="0" borderId="77" xfId="59" applyNumberFormat="1" applyFont="1" applyFill="1" applyBorder="1" applyAlignment="1">
      <alignment vertical="center"/>
      <protection/>
    </xf>
    <xf numFmtId="3" fontId="74" fillId="0" borderId="79" xfId="59" applyNumberFormat="1" applyFont="1" applyFill="1" applyBorder="1" applyAlignment="1">
      <alignment vertical="center"/>
      <protection/>
    </xf>
    <xf numFmtId="3" fontId="74" fillId="0" borderId="44" xfId="59" applyNumberFormat="1" applyFont="1" applyFill="1" applyBorder="1" applyAlignment="1">
      <alignment vertical="center"/>
      <protection/>
    </xf>
    <xf numFmtId="49" fontId="74" fillId="0" borderId="76" xfId="59" applyNumberFormat="1" applyFont="1" applyFill="1" applyBorder="1" applyAlignment="1">
      <alignment vertical="center"/>
      <protection/>
    </xf>
    <xf numFmtId="0" fontId="74" fillId="0" borderId="74" xfId="59" applyFont="1" applyFill="1" applyBorder="1" applyAlignment="1">
      <alignment horizontal="center" vertical="center"/>
      <protection/>
    </xf>
    <xf numFmtId="3" fontId="74" fillId="0" borderId="74" xfId="59" applyNumberFormat="1" applyFont="1" applyFill="1" applyBorder="1" applyAlignment="1">
      <alignment vertical="center"/>
      <protection/>
    </xf>
    <xf numFmtId="3" fontId="74" fillId="0" borderId="80" xfId="59" applyNumberFormat="1" applyFont="1" applyFill="1" applyBorder="1" applyAlignment="1">
      <alignment vertical="center"/>
      <protection/>
    </xf>
    <xf numFmtId="3" fontId="74" fillId="0" borderId="81" xfId="59" applyNumberFormat="1" applyFont="1" applyFill="1" applyBorder="1" applyAlignment="1">
      <alignment vertical="center"/>
      <protection/>
    </xf>
    <xf numFmtId="0" fontId="74" fillId="0" borderId="82" xfId="59" applyFont="1" applyFill="1" applyBorder="1" applyAlignment="1">
      <alignment vertical="center"/>
      <protection/>
    </xf>
    <xf numFmtId="0" fontId="74" fillId="0" borderId="78" xfId="59" applyFont="1" applyFill="1" applyBorder="1" applyAlignment="1">
      <alignment horizontal="center" vertical="center"/>
      <protection/>
    </xf>
    <xf numFmtId="3" fontId="74" fillId="0" borderId="83" xfId="59" applyNumberFormat="1" applyFont="1" applyFill="1" applyBorder="1" applyAlignment="1">
      <alignment vertical="center"/>
      <protection/>
    </xf>
    <xf numFmtId="3" fontId="74" fillId="0" borderId="84" xfId="59" applyNumberFormat="1" applyFont="1" applyFill="1" applyBorder="1" applyAlignment="1">
      <alignment vertical="center"/>
      <protection/>
    </xf>
    <xf numFmtId="0" fontId="74" fillId="0" borderId="76" xfId="59" applyFont="1" applyFill="1" applyBorder="1" applyAlignment="1">
      <alignment vertical="center"/>
      <protection/>
    </xf>
    <xf numFmtId="0" fontId="74" fillId="0" borderId="85" xfId="59" applyFont="1" applyFill="1" applyBorder="1" applyAlignment="1">
      <alignment horizontal="center" vertical="center"/>
      <protection/>
    </xf>
    <xf numFmtId="3" fontId="74" fillId="0" borderId="86" xfId="59" applyNumberFormat="1" applyFont="1" applyFill="1" applyBorder="1" applyAlignment="1">
      <alignment vertical="center"/>
      <protection/>
    </xf>
    <xf numFmtId="0" fontId="74" fillId="0" borderId="76" xfId="59" applyFont="1" applyFill="1" applyBorder="1" applyAlignment="1">
      <alignment horizontal="left" vertical="center"/>
      <protection/>
    </xf>
    <xf numFmtId="0" fontId="74" fillId="0" borderId="87" xfId="59" applyFont="1" applyFill="1" applyBorder="1" applyAlignment="1">
      <alignment horizontal="center" vertical="center"/>
      <protection/>
    </xf>
    <xf numFmtId="3" fontId="74" fillId="0" borderId="77" xfId="59" applyNumberFormat="1" applyFont="1" applyFill="1" applyBorder="1" applyAlignment="1">
      <alignment horizontal="left" vertical="center"/>
      <protection/>
    </xf>
    <xf numFmtId="3" fontId="74" fillId="0" borderId="88" xfId="59" applyNumberFormat="1" applyFont="1" applyFill="1" applyBorder="1" applyAlignment="1">
      <alignment vertical="center"/>
      <protection/>
    </xf>
    <xf numFmtId="49" fontId="74" fillId="0" borderId="89" xfId="59" applyNumberFormat="1" applyFont="1" applyFill="1" applyBorder="1" applyAlignment="1">
      <alignment horizontal="left" vertical="center" wrapText="1"/>
      <protection/>
    </xf>
    <xf numFmtId="0" fontId="74" fillId="0" borderId="90" xfId="59" applyFont="1" applyFill="1" applyBorder="1" applyAlignment="1">
      <alignment horizontal="center" vertical="center"/>
      <protection/>
    </xf>
    <xf numFmtId="3" fontId="74" fillId="0" borderId="91" xfId="59" applyNumberFormat="1" applyFont="1" applyFill="1" applyBorder="1" applyAlignment="1">
      <alignment vertical="center"/>
      <protection/>
    </xf>
    <xf numFmtId="3" fontId="74" fillId="0" borderId="90" xfId="59" applyNumberFormat="1" applyFont="1" applyFill="1" applyBorder="1" applyAlignment="1">
      <alignment horizontal="left" vertical="center"/>
      <protection/>
    </xf>
    <xf numFmtId="3" fontId="74" fillId="0" borderId="92" xfId="59" applyNumberFormat="1" applyFont="1" applyFill="1" applyBorder="1" applyAlignment="1">
      <alignment vertical="center"/>
      <protection/>
    </xf>
    <xf numFmtId="0" fontId="74" fillId="0" borderId="93" xfId="59" applyFont="1" applyFill="1" applyBorder="1" applyAlignment="1">
      <alignment horizontal="left" vertical="center"/>
      <protection/>
    </xf>
    <xf numFmtId="49" fontId="74" fillId="0" borderId="94" xfId="59" applyNumberFormat="1" applyFont="1" applyFill="1" applyBorder="1" applyAlignment="1">
      <alignment horizontal="center" vertical="center"/>
      <protection/>
    </xf>
    <xf numFmtId="3" fontId="74" fillId="0" borderId="95" xfId="59" applyNumberFormat="1" applyFont="1" applyFill="1" applyBorder="1" applyAlignment="1">
      <alignment vertical="center"/>
      <protection/>
    </xf>
    <xf numFmtId="3" fontId="74" fillId="0" borderId="94" xfId="59" applyNumberFormat="1" applyFont="1" applyFill="1" applyBorder="1" applyAlignment="1">
      <alignment horizontal="left" vertical="center"/>
      <protection/>
    </xf>
    <xf numFmtId="3" fontId="74" fillId="0" borderId="96" xfId="59" applyNumberFormat="1" applyFont="1" applyFill="1" applyBorder="1" applyAlignment="1">
      <alignment vertical="center"/>
      <protection/>
    </xf>
    <xf numFmtId="198" fontId="74" fillId="0" borderId="14" xfId="59" applyNumberFormat="1" applyFont="1" applyFill="1" applyBorder="1" applyAlignment="1">
      <alignment horizontal="left" vertical="center" wrapText="1"/>
      <protection/>
    </xf>
    <xf numFmtId="49" fontId="74" fillId="0" borderId="20" xfId="59" applyNumberFormat="1" applyFont="1" applyFill="1" applyBorder="1" applyAlignment="1">
      <alignment horizontal="center" vertical="center"/>
      <protection/>
    </xf>
    <xf numFmtId="3" fontId="85" fillId="0" borderId="97" xfId="59" applyNumberFormat="1" applyFont="1" applyFill="1" applyBorder="1" applyAlignment="1">
      <alignment horizontal="center" vertical="center"/>
      <protection/>
    </xf>
    <xf numFmtId="3" fontId="74" fillId="0" borderId="98" xfId="59" applyNumberFormat="1" applyFont="1" applyFill="1" applyBorder="1" applyAlignment="1">
      <alignment horizontal="left" vertical="center"/>
      <protection/>
    </xf>
    <xf numFmtId="3" fontId="74" fillId="0" borderId="99" xfId="59" applyNumberFormat="1" applyFont="1" applyFill="1" applyBorder="1" applyAlignment="1">
      <alignment vertical="center"/>
      <protection/>
    </xf>
    <xf numFmtId="3" fontId="74" fillId="0" borderId="87" xfId="59" applyNumberFormat="1" applyFont="1" applyFill="1" applyBorder="1" applyAlignment="1">
      <alignment vertical="center"/>
      <protection/>
    </xf>
    <xf numFmtId="0" fontId="74" fillId="0" borderId="39" xfId="59" applyFont="1" applyFill="1" applyBorder="1" applyAlignment="1">
      <alignment vertical="center"/>
      <protection/>
    </xf>
    <xf numFmtId="0" fontId="74" fillId="0" borderId="83" xfId="59" applyFont="1" applyFill="1" applyBorder="1" applyAlignment="1">
      <alignment horizontal="center" vertical="center"/>
      <protection/>
    </xf>
    <xf numFmtId="0" fontId="74" fillId="0" borderId="56" xfId="59" applyFont="1" applyFill="1" applyBorder="1" applyAlignment="1">
      <alignment vertical="center"/>
      <protection/>
    </xf>
    <xf numFmtId="0" fontId="74" fillId="0" borderId="79" xfId="59" applyFont="1" applyFill="1" applyBorder="1" applyAlignment="1">
      <alignment horizontal="center" vertical="center"/>
      <protection/>
    </xf>
    <xf numFmtId="0" fontId="74" fillId="0" borderId="51" xfId="59" applyFont="1" applyFill="1" applyBorder="1" applyAlignment="1">
      <alignment horizontal="left" vertical="center"/>
      <protection/>
    </xf>
    <xf numFmtId="49" fontId="74" fillId="0" borderId="39" xfId="59" applyNumberFormat="1" applyFont="1" applyFill="1" applyBorder="1" applyAlignment="1">
      <alignment horizontal="left" vertical="center" wrapText="1"/>
      <protection/>
    </xf>
    <xf numFmtId="0" fontId="74" fillId="0" borderId="100" xfId="59" applyFont="1" applyFill="1" applyBorder="1" applyAlignment="1">
      <alignment horizontal="center" vertical="center"/>
      <protection/>
    </xf>
    <xf numFmtId="49" fontId="74" fillId="0" borderId="101" xfId="59" applyNumberFormat="1" applyFont="1" applyFill="1" applyBorder="1" applyAlignment="1">
      <alignment horizontal="center" vertical="center"/>
      <protection/>
    </xf>
    <xf numFmtId="49" fontId="74" fillId="0" borderId="10" xfId="59" applyNumberFormat="1" applyFont="1" applyFill="1" applyBorder="1" applyAlignment="1">
      <alignment horizontal="center" vertical="center"/>
      <protection/>
    </xf>
    <xf numFmtId="3" fontId="85" fillId="0" borderId="102" xfId="59" applyNumberFormat="1" applyFont="1" applyFill="1" applyBorder="1" applyAlignment="1">
      <alignment horizontal="center" vertical="center"/>
      <protection/>
    </xf>
    <xf numFmtId="3" fontId="74" fillId="0" borderId="97" xfId="59" applyNumberFormat="1" applyFont="1" applyFill="1" applyBorder="1" applyAlignment="1">
      <alignment vertical="center"/>
      <protection/>
    </xf>
    <xf numFmtId="0" fontId="74" fillId="0" borderId="82" xfId="59" applyFont="1" applyFill="1" applyBorder="1" applyAlignment="1">
      <alignment horizontal="left" vertical="center"/>
      <protection/>
    </xf>
    <xf numFmtId="3" fontId="84" fillId="0" borderId="77" xfId="59" applyNumberFormat="1" applyFont="1" applyFill="1" applyBorder="1" applyAlignment="1">
      <alignment horizontal="center" vertical="center"/>
      <protection/>
    </xf>
    <xf numFmtId="3" fontId="84" fillId="0" borderId="88" xfId="59" applyNumberFormat="1" applyFont="1" applyFill="1" applyBorder="1" applyAlignment="1">
      <alignment horizontal="center" vertical="center"/>
      <protection/>
    </xf>
    <xf numFmtId="3" fontId="74" fillId="0" borderId="103" xfId="59" applyNumberFormat="1" applyFont="1" applyFill="1" applyBorder="1" applyAlignment="1">
      <alignment vertical="center"/>
      <protection/>
    </xf>
    <xf numFmtId="0" fontId="74" fillId="0" borderId="72" xfId="59" applyFont="1" applyFill="1" applyBorder="1" applyAlignment="1">
      <alignment horizontal="left" vertical="center"/>
      <protection/>
    </xf>
    <xf numFmtId="3" fontId="74" fillId="0" borderId="73" xfId="59" applyNumberFormat="1" applyFont="1" applyFill="1" applyBorder="1" applyAlignment="1">
      <alignment vertical="center"/>
      <protection/>
    </xf>
    <xf numFmtId="3" fontId="74" fillId="0" borderId="75" xfId="59" applyNumberFormat="1" applyFont="1" applyFill="1" applyBorder="1" applyAlignment="1">
      <alignment vertical="center"/>
      <protection/>
    </xf>
    <xf numFmtId="3" fontId="74" fillId="0" borderId="85" xfId="59" applyNumberFormat="1" applyFont="1" applyFill="1" applyBorder="1" applyAlignment="1">
      <alignment vertical="center"/>
      <protection/>
    </xf>
    <xf numFmtId="3" fontId="84" fillId="0" borderId="74" xfId="59" applyNumberFormat="1" applyFont="1" applyFill="1" applyBorder="1" applyAlignment="1">
      <alignment horizontal="center" vertical="center"/>
      <protection/>
    </xf>
    <xf numFmtId="3" fontId="84" fillId="0" borderId="96" xfId="59" applyNumberFormat="1" applyFont="1" applyFill="1" applyBorder="1" applyAlignment="1">
      <alignment horizontal="center" vertical="center"/>
      <protection/>
    </xf>
    <xf numFmtId="0" fontId="74" fillId="0" borderId="104" xfId="59" applyFont="1" applyFill="1" applyBorder="1" applyAlignment="1">
      <alignment horizontal="left" vertical="center"/>
      <protection/>
    </xf>
    <xf numFmtId="3" fontId="74" fillId="0" borderId="41" xfId="59" applyNumberFormat="1" applyFont="1" applyFill="1" applyBorder="1" applyAlignment="1">
      <alignment vertical="center"/>
      <protection/>
    </xf>
    <xf numFmtId="0" fontId="74" fillId="0" borderId="105" xfId="59" applyFont="1" applyFill="1" applyBorder="1" applyAlignment="1">
      <alignment vertical="center"/>
      <protection/>
    </xf>
    <xf numFmtId="0" fontId="74" fillId="0" borderId="32" xfId="59" applyFont="1" applyFill="1" applyBorder="1" applyAlignment="1">
      <alignment horizontal="left" vertical="center"/>
      <protection/>
    </xf>
    <xf numFmtId="0" fontId="74" fillId="0" borderId="14" xfId="59" applyFont="1" applyFill="1" applyBorder="1" applyAlignment="1">
      <alignment horizontal="left" vertical="center"/>
      <protection/>
    </xf>
    <xf numFmtId="0" fontId="74" fillId="0" borderId="10" xfId="59" applyFont="1" applyFill="1" applyBorder="1" applyAlignment="1">
      <alignment horizontal="center" vertical="center"/>
      <protection/>
    </xf>
    <xf numFmtId="3" fontId="74" fillId="0" borderId="10" xfId="59" applyNumberFormat="1" applyFont="1" applyFill="1" applyBorder="1" applyAlignment="1">
      <alignment vertical="center"/>
      <protection/>
    </xf>
    <xf numFmtId="3" fontId="74" fillId="0" borderId="11" xfId="59" applyNumberFormat="1" applyFont="1" applyFill="1" applyBorder="1" applyAlignment="1">
      <alignment vertical="center"/>
      <protection/>
    </xf>
    <xf numFmtId="0" fontId="84" fillId="0" borderId="106" xfId="59" applyFont="1" applyFill="1" applyBorder="1" applyAlignment="1">
      <alignment horizontal="left" vertical="center"/>
      <protection/>
    </xf>
    <xf numFmtId="0" fontId="74" fillId="0" borderId="107" xfId="59" applyFont="1" applyFill="1" applyBorder="1" applyAlignment="1">
      <alignment horizontal="center" vertical="center"/>
      <protection/>
    </xf>
    <xf numFmtId="3" fontId="74" fillId="0" borderId="107" xfId="59" applyNumberFormat="1" applyFont="1" applyFill="1" applyBorder="1" applyAlignment="1">
      <alignment vertical="center"/>
      <protection/>
    </xf>
    <xf numFmtId="3" fontId="84" fillId="0" borderId="107" xfId="59" applyNumberFormat="1" applyFont="1" applyFill="1" applyBorder="1" applyAlignment="1">
      <alignment horizontal="center" vertical="center"/>
      <protection/>
    </xf>
    <xf numFmtId="3" fontId="74" fillId="0" borderId="108" xfId="59" applyNumberFormat="1" applyFont="1" applyFill="1" applyBorder="1" applyAlignment="1">
      <alignment vertical="center"/>
      <protection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/>
    </xf>
    <xf numFmtId="0" fontId="5" fillId="0" borderId="62" xfId="0" applyFont="1" applyFill="1" applyBorder="1" applyAlignment="1">
      <alignment horizontal="justify" vertical="center"/>
    </xf>
    <xf numFmtId="0" fontId="6" fillId="0" borderId="6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6" fillId="0" borderId="109" xfId="64" applyNumberFormat="1" applyFont="1" applyBorder="1" applyAlignment="1" applyProtection="1">
      <alignment horizontal="center" vertical="center" wrapText="1"/>
      <protection/>
    </xf>
    <xf numFmtId="3" fontId="6" fillId="0" borderId="110" xfId="64" applyNumberFormat="1" applyFont="1" applyBorder="1" applyAlignment="1" applyProtection="1">
      <alignment horizontal="center" vertical="center" wrapText="1"/>
      <protection/>
    </xf>
    <xf numFmtId="3" fontId="6" fillId="0" borderId="31" xfId="64" applyNumberFormat="1" applyFont="1" applyBorder="1" applyAlignment="1" applyProtection="1">
      <alignment horizontal="center" vertical="center" wrapText="1"/>
      <protection/>
    </xf>
    <xf numFmtId="3" fontId="6" fillId="0" borderId="32" xfId="64" applyNumberFormat="1" applyFont="1" applyBorder="1" applyAlignment="1" applyProtection="1">
      <alignment horizontal="center" vertical="center" wrapText="1"/>
      <protection/>
    </xf>
    <xf numFmtId="3" fontId="6" fillId="0" borderId="53" xfId="64" applyNumberFormat="1" applyFont="1" applyBorder="1" applyAlignment="1">
      <alignment horizontal="center" vertical="center" wrapText="1"/>
      <protection/>
    </xf>
    <xf numFmtId="3" fontId="6" fillId="0" borderId="15" xfId="64" applyNumberFormat="1" applyFont="1" applyBorder="1" applyAlignment="1">
      <alignment horizontal="center" vertical="center" wrapText="1"/>
      <protection/>
    </xf>
    <xf numFmtId="3" fontId="6" fillId="0" borderId="109" xfId="64" applyNumberFormat="1" applyFont="1" applyBorder="1" applyAlignment="1">
      <alignment horizontal="center" vertical="center"/>
      <protection/>
    </xf>
    <xf numFmtId="3" fontId="6" fillId="0" borderId="110" xfId="64" applyNumberFormat="1" applyFont="1" applyBorder="1" applyAlignment="1">
      <alignment horizontal="center" vertical="center"/>
      <protection/>
    </xf>
    <xf numFmtId="0" fontId="5" fillId="34" borderId="0" xfId="0" applyFont="1" applyFill="1" applyAlignment="1">
      <alignment horizontal="left" vertical="center" wrapText="1"/>
    </xf>
    <xf numFmtId="3" fontId="6" fillId="0" borderId="0" xfId="63" applyNumberFormat="1" applyFont="1" applyAlignment="1" applyProtection="1">
      <alignment horizontal="center" vertical="center" wrapText="1"/>
      <protection/>
    </xf>
    <xf numFmtId="0" fontId="16" fillId="0" borderId="0" xfId="63" applyFont="1" applyAlignment="1">
      <alignment horizontal="center" vertical="center"/>
      <protection/>
    </xf>
    <xf numFmtId="0" fontId="16" fillId="0" borderId="109" xfId="62" applyFont="1" applyFill="1" applyBorder="1" applyAlignment="1">
      <alignment horizontal="center" vertical="top" wrapText="1"/>
      <protection/>
    </xf>
    <xf numFmtId="0" fontId="16" fillId="0" borderId="68" xfId="62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center" wrapText="1"/>
    </xf>
    <xf numFmtId="0" fontId="6" fillId="0" borderId="0" xfId="58" applyFont="1" applyFill="1" applyAlignment="1">
      <alignment vertical="center" wrapText="1"/>
      <protection/>
    </xf>
    <xf numFmtId="0" fontId="6" fillId="0" borderId="0" xfId="58" applyFont="1" applyFill="1" applyAlignment="1">
      <alignment vertical="center" wrapText="1"/>
      <protection/>
    </xf>
    <xf numFmtId="0" fontId="25" fillId="0" borderId="0" xfId="0" applyFont="1" applyFill="1" applyAlignment="1">
      <alignment horizontal="center" vertical="center" wrapText="1"/>
    </xf>
    <xf numFmtId="3" fontId="6" fillId="0" borderId="0" xfId="58" applyNumberFormat="1" applyFont="1" applyFill="1" applyBorder="1" applyAlignment="1">
      <alignment vertical="center"/>
      <protection/>
    </xf>
    <xf numFmtId="0" fontId="6" fillId="0" borderId="0" xfId="59" applyFont="1" applyFill="1" applyAlignment="1">
      <alignment horizontal="center" vertical="center"/>
      <protection/>
    </xf>
    <xf numFmtId="0" fontId="5" fillId="0" borderId="0" xfId="0" applyFont="1" applyFill="1" applyAlignment="1">
      <alignment horizontal="left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16" fillId="0" borderId="111" xfId="0" applyFont="1" applyFill="1" applyBorder="1" applyAlignment="1">
      <alignment horizontal="center" vertical="center" wrapText="1"/>
    </xf>
    <xf numFmtId="0" fontId="16" fillId="0" borderId="112" xfId="0" applyFont="1" applyFill="1" applyBorder="1" applyAlignment="1">
      <alignment horizontal="center" vertical="center" wrapText="1"/>
    </xf>
    <xf numFmtId="3" fontId="6" fillId="0" borderId="111" xfId="0" applyNumberFormat="1" applyFont="1" applyFill="1" applyBorder="1" applyAlignment="1">
      <alignment horizontal="center" vertical="center" wrapText="1"/>
    </xf>
    <xf numFmtId="3" fontId="6" fillId="0" borderId="11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3" fontId="6" fillId="0" borderId="63" xfId="0" applyNumberFormat="1" applyFont="1" applyBorder="1" applyAlignment="1">
      <alignment horizontal="center" vertical="center" wrapText="1"/>
    </xf>
    <xf numFmtId="3" fontId="6" fillId="0" borderId="66" xfId="0" applyNumberFormat="1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_Sheet1" xfId="63"/>
    <cellStyle name="Normal_Sheet1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ilant%20dec%202014\bilant%20buget%20de%20stat%20decembrie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martie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iunie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marti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decembrie 2013"/>
      <sheetName val="01_decembrie 2014"/>
      <sheetName val="02"/>
      <sheetName val="02_decembrie 2013"/>
      <sheetName val="02_decembrie 2014"/>
      <sheetName val="03"/>
      <sheetName val="03_5311"/>
      <sheetName val="03_7701"/>
      <sheetName val="03_552"/>
      <sheetName val="03_alte disponibilitati"/>
      <sheetName val="04"/>
      <sheetName val="04_5314"/>
      <sheetName val="04_5121"/>
      <sheetName val="04_5124"/>
      <sheetName val="04_alte disponibilitati"/>
      <sheetName val="ANEXA 29"/>
      <sheetName val="29_decembrie 2013"/>
      <sheetName val="29_septembrie2014"/>
      <sheetName val="ANEXA 30"/>
      <sheetName val="30_decembrie 2013"/>
      <sheetName val="30_septembrie 2014"/>
      <sheetName val="ANEXA 34"/>
      <sheetName val="ANEXA 34_final"/>
      <sheetName val="34_sold la 31.12.2013"/>
      <sheetName val="34_cresteri"/>
      <sheetName val="34_reduceri"/>
      <sheetName val="34_sold la 31.12.2014"/>
      <sheetName val="ANEXA 40 a"/>
      <sheetName val="40_decembrie 2013"/>
      <sheetName val="40_septembrie 2014"/>
      <sheetName val="anexele II"/>
      <sheetName val="anexele II_judete"/>
      <sheetName val="CONT EXEC - CHELT"/>
      <sheetName val="verificare cont"/>
      <sheetName val="prevederi initiale 2014"/>
      <sheetName val="prevederi definitive 2014"/>
      <sheetName val="credite deschise"/>
      <sheetName val="ang bugetare"/>
      <sheetName val="ang legale"/>
      <sheetName val="plati efectuate"/>
      <sheetName val="ang legale de platit"/>
      <sheetName val="cheltuieli efective"/>
      <sheetName val="executie_extrase"/>
      <sheetName val="anexa 7_executie"/>
      <sheetName val="anexa 18"/>
      <sheetName val="corelatii judete "/>
      <sheetName val="CORELATII 1"/>
      <sheetName val="CORELATII 2"/>
    </sheetNames>
    <sheetDataSet>
      <sheetData sheetId="28">
        <row r="412">
          <cell r="F41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decembrie 2014"/>
      <sheetName val="01_martie 2015"/>
      <sheetName val="02"/>
      <sheetName val="02_martie 2014"/>
      <sheetName val="02_martie 2015"/>
      <sheetName val="03"/>
      <sheetName val="03_5311"/>
      <sheetName val="03_7701"/>
      <sheetName val="03_552"/>
      <sheetName val="03_alte disponibilitati"/>
      <sheetName val="04"/>
      <sheetName val="04_5314"/>
      <sheetName val="04_5121"/>
      <sheetName val="04_5124"/>
      <sheetName val="04_alte disponibilitati"/>
      <sheetName val="ANEXA 29"/>
      <sheetName val="29_decembrie 2014"/>
      <sheetName val="29_martie 2015"/>
      <sheetName val="ANEXA 30"/>
      <sheetName val="30_decembrie 2014"/>
      <sheetName val="30_martie 2015"/>
      <sheetName val="ANEXA 40 a"/>
      <sheetName val="40_decembrie 2014"/>
      <sheetName val="40_martie 2015"/>
      <sheetName val="CONT EXEC - cf extras"/>
      <sheetName val="verificare cont"/>
      <sheetName val="prevederi 2015"/>
      <sheetName val="prevederi 31martie 2015"/>
      <sheetName val="credite deschise"/>
      <sheetName val="ang bugetare"/>
      <sheetName val="ang legale"/>
      <sheetName val="plati efectuate"/>
      <sheetName val="ang legale de platit"/>
      <sheetName val="cheltuieli efective"/>
      <sheetName val="executie_extrase"/>
      <sheetName val="anexa 7_executie"/>
      <sheetName val="anexa 18"/>
      <sheetName val="corelatii judete "/>
      <sheetName val="CORELATII 1"/>
      <sheetName val="CORELATII 2"/>
    </sheetNames>
    <sheetDataSet>
      <sheetData sheetId="22">
        <row r="17">
          <cell r="C17" t="str">
            <v>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4"/>
      <sheetName val="01_iunie 2015"/>
      <sheetName val="02"/>
      <sheetName val="02_iunie 2014"/>
      <sheetName val="02_iunie 2015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4"/>
      <sheetName val="ANEXA 29_iunie 2015"/>
      <sheetName val="ANEXA 30"/>
      <sheetName val="ANEXA 30_decembrie 2014"/>
      <sheetName val="ANEXA 30_iunie 2015"/>
      <sheetName val="ANEXA 40 a "/>
      <sheetName val="ANEXA 40 a_dececembrie 2014"/>
      <sheetName val="ANEXA 40 a_iunie 2015"/>
      <sheetName val="CONT EXEC - CHELT"/>
      <sheetName val="prevederi bugetare 2015"/>
      <sheetName val="prevederi bugetare iunie 2015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anexa 7_executie"/>
      <sheetName val="anexa 57"/>
      <sheetName val="prevederi 2015-ang bugetar"/>
      <sheetName val="prevederi 2015-ang legal"/>
      <sheetName val="ang bugetar-ang legal"/>
      <sheetName val="prevederi sem I2015-plati"/>
      <sheetName val="deschideri sem I2015-plati "/>
      <sheetName val="CORELATII_judete"/>
      <sheetName val="CORELATII_final 1"/>
      <sheetName val="CORELATII_final 2"/>
      <sheetName val="CORELATII CONT EXECUTIE_final"/>
      <sheetName val="ANEXA 34"/>
      <sheetName val="executie_extrase "/>
      <sheetName val="01_septembrie 201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5"/>
      <sheetName val="01_iunie 2016"/>
      <sheetName val="02"/>
      <sheetName val="02_iunie 2015"/>
      <sheetName val="02_iunie 2016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5"/>
      <sheetName val="ANEXA 29_iunie 2016"/>
      <sheetName val="ANEXA 30"/>
      <sheetName val="ANEXA 30_decembrie 2015"/>
      <sheetName val="ANEXA 30_iunie 2016"/>
      <sheetName val="ANEXA 40 a "/>
      <sheetName val="ANEXA 40 a_dececembrie 2015"/>
      <sheetName val="ANEXA 40 a_iunie 2016"/>
      <sheetName val="CONT EXEC - CHELT"/>
      <sheetName val="prevederi initiale 2016"/>
      <sheetName val="prevederi bugetare iunie 2016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executie_extrase "/>
      <sheetName val="anexa 7_executie"/>
      <sheetName val="prevederi 2016-ang bugetar"/>
      <sheetName val="prevederi 2016-ang legal"/>
      <sheetName val="ang bugetar-ang legal"/>
      <sheetName val="prevederi martie 2016-plati"/>
      <sheetName val="deschideri  2016-plati "/>
      <sheetName val="CORELATII_judete"/>
      <sheetName val="CORELATII_final 1"/>
      <sheetName val="CORELATII_final 2"/>
      <sheetName val="CORELATII CONT EXECUTIE_final"/>
      <sheetName val="anexa 57"/>
      <sheetName val="anexa 57 judete"/>
      <sheetName val="ANEXA 34"/>
      <sheetName val="ANEXA 34_final"/>
      <sheetName val="34_sold la 31.12.2014"/>
      <sheetName val="34_cresteri"/>
      <sheetName val="34_reduceri"/>
      <sheetName val="34_sold la 31.12.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zoomScale="115" zoomScaleNormal="115" zoomScaleSheetLayoutView="107" workbookViewId="0" topLeftCell="A67">
      <selection activeCell="B82" sqref="B82"/>
    </sheetView>
  </sheetViews>
  <sheetFormatPr defaultColWidth="9.140625" defaultRowHeight="12.75"/>
  <cols>
    <col min="1" max="1" width="5.28125" style="3" customWidth="1"/>
    <col min="2" max="2" width="81.7109375" style="93" customWidth="1"/>
    <col min="3" max="3" width="6.28125" style="93" customWidth="1"/>
    <col min="4" max="5" width="18.57421875" style="4" customWidth="1"/>
    <col min="6" max="6" width="15.57421875" style="321" hidden="1" customWidth="1"/>
    <col min="7" max="7" width="9.140625" style="321" customWidth="1"/>
    <col min="8" max="8" width="14.00390625" style="321" bestFit="1" customWidth="1"/>
    <col min="9" max="16384" width="9.140625" style="321" customWidth="1"/>
  </cols>
  <sheetData>
    <row r="1" spans="1:6" ht="13.5" customHeight="1">
      <c r="A1" s="654" t="s">
        <v>1144</v>
      </c>
      <c r="B1" s="655"/>
      <c r="C1" s="361"/>
      <c r="D1" s="437"/>
      <c r="E1" s="12" t="s">
        <v>329</v>
      </c>
      <c r="F1" s="1"/>
    </row>
    <row r="2" spans="1:5" s="388" customFormat="1" ht="15">
      <c r="A2" s="654" t="s">
        <v>1145</v>
      </c>
      <c r="B2" s="655"/>
      <c r="C2" s="361"/>
      <c r="D2" s="437"/>
      <c r="E2" s="437"/>
    </row>
    <row r="3" spans="1:5" ht="15">
      <c r="A3" s="656" t="s">
        <v>1146</v>
      </c>
      <c r="B3" s="656"/>
      <c r="C3" s="656"/>
      <c r="D3" s="656"/>
      <c r="E3" s="656"/>
    </row>
    <row r="4" spans="1:5" ht="15">
      <c r="A4" s="657" t="s">
        <v>1147</v>
      </c>
      <c r="B4" s="657"/>
      <c r="C4" s="657"/>
      <c r="D4" s="657"/>
      <c r="E4" s="657"/>
    </row>
    <row r="5" spans="1:3" ht="15">
      <c r="A5" s="10"/>
      <c r="B5" s="9"/>
      <c r="C5" s="9"/>
    </row>
    <row r="6" spans="2:5" ht="15.75" thickBot="1">
      <c r="B6" s="438" t="s">
        <v>328</v>
      </c>
      <c r="C6" s="11"/>
      <c r="E6" s="12" t="s">
        <v>351</v>
      </c>
    </row>
    <row r="7" spans="1:6" ht="39.75" customHeight="1" thickBot="1">
      <c r="A7" s="294" t="s">
        <v>372</v>
      </c>
      <c r="B7" s="295" t="s">
        <v>357</v>
      </c>
      <c r="C7" s="295" t="s">
        <v>350</v>
      </c>
      <c r="D7" s="296" t="s">
        <v>1148</v>
      </c>
      <c r="E7" s="297" t="s">
        <v>1068</v>
      </c>
      <c r="F7" s="13" t="s">
        <v>373</v>
      </c>
    </row>
    <row r="8" spans="1:6" ht="17.25" customHeight="1">
      <c r="A8" s="290" t="s">
        <v>321</v>
      </c>
      <c r="B8" s="291" t="s">
        <v>322</v>
      </c>
      <c r="C8" s="291" t="s">
        <v>365</v>
      </c>
      <c r="D8" s="292">
        <v>1</v>
      </c>
      <c r="E8" s="293">
        <v>2</v>
      </c>
      <c r="F8" s="14"/>
    </row>
    <row r="9" spans="1:6" ht="15">
      <c r="A9" s="102" t="s">
        <v>693</v>
      </c>
      <c r="B9" s="453" t="s">
        <v>323</v>
      </c>
      <c r="C9" s="65" t="s">
        <v>332</v>
      </c>
      <c r="D9" s="5" t="s">
        <v>341</v>
      </c>
      <c r="E9" s="6" t="s">
        <v>341</v>
      </c>
      <c r="F9" s="14"/>
    </row>
    <row r="10" spans="1:6" ht="15">
      <c r="A10" s="102">
        <f>A9+1</f>
        <v>2</v>
      </c>
      <c r="B10" s="453" t="s">
        <v>324</v>
      </c>
      <c r="C10" s="65" t="s">
        <v>333</v>
      </c>
      <c r="D10" s="5" t="s">
        <v>341</v>
      </c>
      <c r="E10" s="6" t="s">
        <v>341</v>
      </c>
      <c r="F10" s="14"/>
    </row>
    <row r="11" spans="1:6" ht="32.25" customHeight="1">
      <c r="A11" s="102">
        <f aca="true" t="shared" si="0" ref="A11:A74">A10+1</f>
        <v>3</v>
      </c>
      <c r="B11" s="453" t="s">
        <v>1098</v>
      </c>
      <c r="C11" s="65" t="s">
        <v>334</v>
      </c>
      <c r="D11" s="439"/>
      <c r="E11" s="440"/>
      <c r="F11" s="14"/>
    </row>
    <row r="12" spans="1:6" ht="58.5" customHeight="1">
      <c r="A12" s="102">
        <f t="shared" si="0"/>
        <v>4</v>
      </c>
      <c r="B12" s="453" t="s">
        <v>1099</v>
      </c>
      <c r="C12" s="65" t="s">
        <v>335</v>
      </c>
      <c r="D12" s="439"/>
      <c r="E12" s="440"/>
      <c r="F12" s="14"/>
    </row>
    <row r="13" spans="1:6" ht="69" customHeight="1">
      <c r="A13" s="102">
        <f t="shared" si="0"/>
        <v>5</v>
      </c>
      <c r="B13" s="453" t="s">
        <v>1097</v>
      </c>
      <c r="C13" s="65" t="s">
        <v>336</v>
      </c>
      <c r="D13" s="439"/>
      <c r="E13" s="440"/>
      <c r="F13" s="14"/>
    </row>
    <row r="14" spans="1:6" ht="15">
      <c r="A14" s="102">
        <f t="shared" si="0"/>
        <v>6</v>
      </c>
      <c r="B14" s="453" t="s">
        <v>1043</v>
      </c>
      <c r="C14" s="65" t="s">
        <v>337</v>
      </c>
      <c r="D14" s="439"/>
      <c r="E14" s="440"/>
      <c r="F14" s="14"/>
    </row>
    <row r="15" spans="1:6" ht="46.5" customHeight="1">
      <c r="A15" s="102">
        <f t="shared" si="0"/>
        <v>7</v>
      </c>
      <c r="B15" s="453" t="s">
        <v>1149</v>
      </c>
      <c r="C15" s="65" t="s">
        <v>338</v>
      </c>
      <c r="D15" s="439"/>
      <c r="E15" s="440"/>
      <c r="F15" s="14"/>
    </row>
    <row r="16" spans="1:6" ht="15">
      <c r="A16" s="102">
        <f t="shared" si="0"/>
        <v>8</v>
      </c>
      <c r="B16" s="453" t="s">
        <v>1048</v>
      </c>
      <c r="C16" s="65" t="s">
        <v>339</v>
      </c>
      <c r="D16" s="439"/>
      <c r="E16" s="440"/>
      <c r="F16" s="14"/>
    </row>
    <row r="17" spans="1:6" ht="45.75" customHeight="1">
      <c r="A17" s="102">
        <f t="shared" si="0"/>
        <v>9</v>
      </c>
      <c r="B17" s="453" t="s">
        <v>1100</v>
      </c>
      <c r="C17" s="65" t="s">
        <v>342</v>
      </c>
      <c r="D17" s="439">
        <v>17435</v>
      </c>
      <c r="E17" s="440">
        <v>20397</v>
      </c>
      <c r="F17" s="14"/>
    </row>
    <row r="18" spans="1:6" ht="33.75" customHeight="1">
      <c r="A18" s="102">
        <f t="shared" si="0"/>
        <v>10</v>
      </c>
      <c r="B18" s="453" t="s">
        <v>1049</v>
      </c>
      <c r="C18" s="65" t="s">
        <v>343</v>
      </c>
      <c r="D18" s="439"/>
      <c r="E18" s="440"/>
      <c r="F18" s="14" t="s">
        <v>1033</v>
      </c>
    </row>
    <row r="19" spans="1:8" s="454" customFormat="1" ht="15">
      <c r="A19" s="257">
        <f t="shared" si="0"/>
        <v>11</v>
      </c>
      <c r="B19" s="453" t="s">
        <v>1044</v>
      </c>
      <c r="C19" s="69" t="s">
        <v>354</v>
      </c>
      <c r="D19" s="441">
        <f>D11+D12+D13+D14+D15+D17</f>
        <v>17435</v>
      </c>
      <c r="E19" s="442">
        <f>E11+E12+E13+E14+E15+E17</f>
        <v>20397</v>
      </c>
      <c r="F19" s="70"/>
      <c r="H19" s="321"/>
    </row>
    <row r="20" spans="1:6" ht="15">
      <c r="A20" s="102">
        <f t="shared" si="0"/>
        <v>12</v>
      </c>
      <c r="B20" s="453" t="s">
        <v>325</v>
      </c>
      <c r="C20" s="65" t="s">
        <v>355</v>
      </c>
      <c r="D20" s="439" t="s">
        <v>341</v>
      </c>
      <c r="E20" s="440" t="s">
        <v>341</v>
      </c>
      <c r="F20" s="14"/>
    </row>
    <row r="21" spans="1:6" ht="133.5" customHeight="1">
      <c r="A21" s="102">
        <f t="shared" si="0"/>
        <v>13</v>
      </c>
      <c r="B21" s="453" t="s">
        <v>1101</v>
      </c>
      <c r="C21" s="65" t="s">
        <v>356</v>
      </c>
      <c r="D21" s="439"/>
      <c r="E21" s="440"/>
      <c r="F21" s="14"/>
    </row>
    <row r="22" spans="1:6" ht="19.5" customHeight="1">
      <c r="A22" s="102">
        <f t="shared" si="0"/>
        <v>14</v>
      </c>
      <c r="B22" s="453" t="s">
        <v>330</v>
      </c>
      <c r="C22" s="66">
        <v>20</v>
      </c>
      <c r="D22" s="439" t="s">
        <v>341</v>
      </c>
      <c r="E22" s="440" t="s">
        <v>341</v>
      </c>
      <c r="F22" s="14"/>
    </row>
    <row r="23" spans="1:6" ht="75">
      <c r="A23" s="102">
        <f t="shared" si="0"/>
        <v>15</v>
      </c>
      <c r="B23" s="453" t="s">
        <v>1102</v>
      </c>
      <c r="C23" s="66">
        <v>21</v>
      </c>
      <c r="D23" s="439">
        <v>19659</v>
      </c>
      <c r="E23" s="440">
        <v>87455</v>
      </c>
      <c r="F23" s="14"/>
    </row>
    <row r="24" spans="1:6" ht="30">
      <c r="A24" s="102">
        <f t="shared" si="0"/>
        <v>16</v>
      </c>
      <c r="B24" s="453" t="s">
        <v>1034</v>
      </c>
      <c r="C24" s="66" t="s">
        <v>313</v>
      </c>
      <c r="D24" s="443" t="s">
        <v>320</v>
      </c>
      <c r="E24" s="444" t="s">
        <v>320</v>
      </c>
      <c r="F24" s="14"/>
    </row>
    <row r="25" spans="1:6" ht="45">
      <c r="A25" s="102">
        <f t="shared" si="0"/>
        <v>17</v>
      </c>
      <c r="B25" s="453" t="s">
        <v>1047</v>
      </c>
      <c r="C25" s="67">
        <v>22</v>
      </c>
      <c r="D25" s="439"/>
      <c r="E25" s="440"/>
      <c r="F25" s="14" t="s">
        <v>1035</v>
      </c>
    </row>
    <row r="26" spans="1:6" ht="17.25" customHeight="1">
      <c r="A26" s="102">
        <f t="shared" si="0"/>
        <v>18</v>
      </c>
      <c r="B26" s="453" t="s">
        <v>717</v>
      </c>
      <c r="C26" s="65" t="s">
        <v>366</v>
      </c>
      <c r="D26" s="439" t="s">
        <v>341</v>
      </c>
      <c r="E26" s="440" t="s">
        <v>341</v>
      </c>
      <c r="F26" s="14"/>
    </row>
    <row r="27" spans="1:6" ht="90" customHeight="1">
      <c r="A27" s="102">
        <f t="shared" si="0"/>
        <v>19</v>
      </c>
      <c r="B27" s="453" t="s">
        <v>1050</v>
      </c>
      <c r="C27" s="66">
        <v>23</v>
      </c>
      <c r="D27" s="439"/>
      <c r="E27" s="440"/>
      <c r="F27" s="14"/>
    </row>
    <row r="28" spans="1:6" ht="35.25" customHeight="1">
      <c r="A28" s="102">
        <f t="shared" si="0"/>
        <v>20</v>
      </c>
      <c r="B28" s="453" t="s">
        <v>1103</v>
      </c>
      <c r="C28" s="66">
        <v>24</v>
      </c>
      <c r="D28" s="439"/>
      <c r="E28" s="440"/>
      <c r="F28" s="14"/>
    </row>
    <row r="29" spans="1:6" ht="105" customHeight="1">
      <c r="A29" s="102">
        <f t="shared" si="0"/>
        <v>21</v>
      </c>
      <c r="B29" s="453" t="s">
        <v>1104</v>
      </c>
      <c r="C29" s="66">
        <v>25</v>
      </c>
      <c r="D29" s="439"/>
      <c r="E29" s="440"/>
      <c r="F29" s="14"/>
    </row>
    <row r="30" spans="1:6" ht="31.5" customHeight="1">
      <c r="A30" s="102">
        <f t="shared" si="0"/>
        <v>22</v>
      </c>
      <c r="B30" s="453" t="s">
        <v>1105</v>
      </c>
      <c r="C30" s="66">
        <v>26</v>
      </c>
      <c r="D30" s="439"/>
      <c r="E30" s="440"/>
      <c r="F30" s="14"/>
    </row>
    <row r="31" spans="1:6" ht="75">
      <c r="A31" s="102">
        <f t="shared" si="0"/>
        <v>23</v>
      </c>
      <c r="B31" s="453" t="s">
        <v>1106</v>
      </c>
      <c r="C31" s="66">
        <v>27</v>
      </c>
      <c r="D31" s="439"/>
      <c r="E31" s="440"/>
      <c r="F31" s="14"/>
    </row>
    <row r="32" spans="1:8" s="454" customFormat="1" ht="20.25" customHeight="1">
      <c r="A32" s="102">
        <f t="shared" si="0"/>
        <v>24</v>
      </c>
      <c r="B32" s="453" t="s">
        <v>344</v>
      </c>
      <c r="C32" s="72">
        <v>30</v>
      </c>
      <c r="D32" s="441">
        <f>D23+D27+D29+D31</f>
        <v>19659</v>
      </c>
      <c r="E32" s="442">
        <f>E23+E27+E29+E31</f>
        <v>87455</v>
      </c>
      <c r="F32" s="70"/>
      <c r="H32" s="321"/>
    </row>
    <row r="33" spans="1:6" ht="21" customHeight="1">
      <c r="A33" s="102">
        <f t="shared" si="0"/>
        <v>25</v>
      </c>
      <c r="B33" s="453" t="s">
        <v>480</v>
      </c>
      <c r="C33" s="66">
        <v>31</v>
      </c>
      <c r="D33" s="439"/>
      <c r="E33" s="440"/>
      <c r="F33" s="101" t="e">
        <f>'[3]01'!F34</f>
        <v>#REF!</v>
      </c>
    </row>
    <row r="34" spans="1:6" ht="18" customHeight="1">
      <c r="A34" s="102">
        <f t="shared" si="0"/>
        <v>26</v>
      </c>
      <c r="B34" s="453" t="s">
        <v>340</v>
      </c>
      <c r="C34" s="66">
        <v>32</v>
      </c>
      <c r="D34" s="439" t="s">
        <v>341</v>
      </c>
      <c r="E34" s="440" t="s">
        <v>341</v>
      </c>
      <c r="F34" s="14"/>
    </row>
    <row r="35" spans="1:6" ht="153" customHeight="1">
      <c r="A35" s="102">
        <f t="shared" si="0"/>
        <v>27</v>
      </c>
      <c r="B35" s="453" t="s">
        <v>1107</v>
      </c>
      <c r="C35" s="66">
        <v>33</v>
      </c>
      <c r="D35" s="439"/>
      <c r="E35" s="440"/>
      <c r="F35" s="73" t="s">
        <v>1056</v>
      </c>
    </row>
    <row r="36" spans="1:6" ht="31.5" customHeight="1">
      <c r="A36" s="102">
        <f t="shared" si="0"/>
        <v>28</v>
      </c>
      <c r="B36" s="453" t="s">
        <v>1108</v>
      </c>
      <c r="C36" s="65" t="s">
        <v>367</v>
      </c>
      <c r="D36" s="439"/>
      <c r="E36" s="440"/>
      <c r="F36" s="14"/>
    </row>
    <row r="37" spans="1:6" ht="21.75" customHeight="1">
      <c r="A37" s="102">
        <f t="shared" si="0"/>
        <v>29</v>
      </c>
      <c r="B37" s="453" t="s">
        <v>889</v>
      </c>
      <c r="C37" s="66">
        <v>34</v>
      </c>
      <c r="D37" s="439" t="s">
        <v>341</v>
      </c>
      <c r="E37" s="440" t="s">
        <v>341</v>
      </c>
      <c r="F37" s="14"/>
    </row>
    <row r="38" spans="1:8" s="93" customFormat="1" ht="105">
      <c r="A38" s="102">
        <f t="shared" si="0"/>
        <v>30</v>
      </c>
      <c r="B38" s="453" t="s">
        <v>1109</v>
      </c>
      <c r="C38" s="66">
        <v>35</v>
      </c>
      <c r="D38" s="439"/>
      <c r="E38" s="440"/>
      <c r="F38" s="16"/>
      <c r="H38" s="321"/>
    </row>
    <row r="39" spans="1:8" s="93" customFormat="1" ht="15">
      <c r="A39" s="102">
        <f t="shared" si="0"/>
        <v>31</v>
      </c>
      <c r="B39" s="453" t="s">
        <v>1057</v>
      </c>
      <c r="C39" s="66" t="s">
        <v>371</v>
      </c>
      <c r="D39" s="439"/>
      <c r="E39" s="440"/>
      <c r="F39" s="16"/>
      <c r="H39" s="321"/>
    </row>
    <row r="40" spans="1:8" s="93" customFormat="1" ht="15">
      <c r="A40" s="102">
        <f t="shared" si="0"/>
        <v>32</v>
      </c>
      <c r="B40" s="453" t="s">
        <v>889</v>
      </c>
      <c r="C40" s="66">
        <v>36</v>
      </c>
      <c r="D40" s="443" t="s">
        <v>320</v>
      </c>
      <c r="E40" s="444" t="s">
        <v>320</v>
      </c>
      <c r="F40" s="16"/>
      <c r="H40" s="321"/>
    </row>
    <row r="41" spans="1:8" s="454" customFormat="1" ht="16.5" customHeight="1">
      <c r="A41" s="102">
        <f t="shared" si="0"/>
        <v>33</v>
      </c>
      <c r="B41" s="453" t="s">
        <v>349</v>
      </c>
      <c r="C41" s="72">
        <v>40</v>
      </c>
      <c r="D41" s="441">
        <f>D35+D36+D38+D39</f>
        <v>0</v>
      </c>
      <c r="E41" s="442">
        <f>E35+E36+E38+E39</f>
        <v>0</v>
      </c>
      <c r="F41" s="70"/>
      <c r="H41" s="321"/>
    </row>
    <row r="42" spans="1:6" ht="47.25" customHeight="1">
      <c r="A42" s="102">
        <f t="shared" si="0"/>
        <v>34</v>
      </c>
      <c r="B42" s="453" t="s">
        <v>1051</v>
      </c>
      <c r="C42" s="66">
        <v>41</v>
      </c>
      <c r="D42" s="439"/>
      <c r="E42" s="440"/>
      <c r="F42" s="17" t="s">
        <v>1036</v>
      </c>
    </row>
    <row r="43" spans="1:6" ht="30">
      <c r="A43" s="102">
        <f t="shared" si="0"/>
        <v>35</v>
      </c>
      <c r="B43" s="453" t="s">
        <v>1110</v>
      </c>
      <c r="C43" s="66" t="s">
        <v>358</v>
      </c>
      <c r="D43" s="439"/>
      <c r="E43" s="440"/>
      <c r="F43" s="14"/>
    </row>
    <row r="44" spans="1:6" ht="19.5" customHeight="1">
      <c r="A44" s="102">
        <f t="shared" si="0"/>
        <v>36</v>
      </c>
      <c r="B44" s="453" t="s">
        <v>1037</v>
      </c>
      <c r="C44" s="66">
        <v>42</v>
      </c>
      <c r="D44" s="439"/>
      <c r="E44" s="440"/>
      <c r="F44" s="14"/>
    </row>
    <row r="45" spans="1:8" s="454" customFormat="1" ht="19.5" customHeight="1">
      <c r="A45" s="102">
        <f t="shared" si="0"/>
        <v>37</v>
      </c>
      <c r="B45" s="453" t="s">
        <v>1004</v>
      </c>
      <c r="C45" s="72">
        <v>45</v>
      </c>
      <c r="D45" s="441">
        <f>D21+D32+D33+D41+D42+D43+D44</f>
        <v>19659</v>
      </c>
      <c r="E45" s="441">
        <f>E21+E32+E33+E41+E42+E43+E44</f>
        <v>87455</v>
      </c>
      <c r="F45" s="70"/>
      <c r="H45" s="321"/>
    </row>
    <row r="46" spans="1:8" s="454" customFormat="1" ht="16.5" customHeight="1">
      <c r="A46" s="102">
        <f t="shared" si="0"/>
        <v>38</v>
      </c>
      <c r="B46" s="453" t="s">
        <v>347</v>
      </c>
      <c r="C46" s="72">
        <v>46</v>
      </c>
      <c r="D46" s="441">
        <f>D19+D45</f>
        <v>37094</v>
      </c>
      <c r="E46" s="441">
        <f>E19+E45</f>
        <v>107852</v>
      </c>
      <c r="F46" s="70"/>
      <c r="H46" s="321"/>
    </row>
    <row r="47" spans="1:6" ht="19.5" customHeight="1">
      <c r="A47" s="102">
        <f t="shared" si="0"/>
        <v>39</v>
      </c>
      <c r="B47" s="453" t="s">
        <v>326</v>
      </c>
      <c r="C47" s="66">
        <v>50</v>
      </c>
      <c r="D47" s="439" t="s">
        <v>341</v>
      </c>
      <c r="E47" s="440" t="s">
        <v>341</v>
      </c>
      <c r="F47" s="14"/>
    </row>
    <row r="48" spans="1:6" ht="18" customHeight="1">
      <c r="A48" s="102">
        <f t="shared" si="0"/>
        <v>40</v>
      </c>
      <c r="B48" s="453" t="s">
        <v>331</v>
      </c>
      <c r="C48" s="66">
        <v>51</v>
      </c>
      <c r="D48" s="439" t="s">
        <v>341</v>
      </c>
      <c r="E48" s="440" t="s">
        <v>341</v>
      </c>
      <c r="F48" s="14"/>
    </row>
    <row r="49" spans="1:6" ht="45">
      <c r="A49" s="102">
        <f t="shared" si="0"/>
        <v>41</v>
      </c>
      <c r="B49" s="453" t="s">
        <v>1111</v>
      </c>
      <c r="C49" s="66">
        <v>52</v>
      </c>
      <c r="D49" s="439"/>
      <c r="E49" s="440"/>
      <c r="F49" s="14"/>
    </row>
    <row r="50" spans="1:6" ht="18" customHeight="1">
      <c r="A50" s="102">
        <f t="shared" si="0"/>
        <v>42</v>
      </c>
      <c r="B50" s="453" t="s">
        <v>1112</v>
      </c>
      <c r="C50" s="66">
        <v>53</v>
      </c>
      <c r="D50" s="439"/>
      <c r="E50" s="440"/>
      <c r="F50" s="14" t="s">
        <v>1058</v>
      </c>
    </row>
    <row r="51" spans="1:6" ht="45">
      <c r="A51" s="102">
        <f t="shared" si="0"/>
        <v>43</v>
      </c>
      <c r="B51" s="453" t="s">
        <v>1113</v>
      </c>
      <c r="C51" s="66">
        <v>54</v>
      </c>
      <c r="D51" s="439"/>
      <c r="E51" s="440"/>
      <c r="F51" s="14"/>
    </row>
    <row r="52" spans="1:6" ht="15">
      <c r="A52" s="102">
        <f t="shared" si="0"/>
        <v>44</v>
      </c>
      <c r="B52" s="453" t="s">
        <v>1114</v>
      </c>
      <c r="C52" s="66">
        <v>55</v>
      </c>
      <c r="D52" s="439"/>
      <c r="E52" s="440"/>
      <c r="F52" s="14"/>
    </row>
    <row r="53" spans="1:8" s="454" customFormat="1" ht="15">
      <c r="A53" s="102">
        <f t="shared" si="0"/>
        <v>45</v>
      </c>
      <c r="B53" s="453" t="s">
        <v>348</v>
      </c>
      <c r="C53" s="72">
        <v>58</v>
      </c>
      <c r="D53" s="441">
        <f>D49+D51+D52</f>
        <v>0</v>
      </c>
      <c r="E53" s="442">
        <f>E49+E51+E52</f>
        <v>0</v>
      </c>
      <c r="F53" s="70"/>
      <c r="H53" s="321"/>
    </row>
    <row r="54" spans="1:6" ht="15">
      <c r="A54" s="102">
        <f t="shared" si="0"/>
        <v>46</v>
      </c>
      <c r="B54" s="453" t="s">
        <v>481</v>
      </c>
      <c r="C54" s="66">
        <v>59</v>
      </c>
      <c r="D54" s="439" t="s">
        <v>341</v>
      </c>
      <c r="E54" s="440" t="s">
        <v>341</v>
      </c>
      <c r="F54" s="14"/>
    </row>
    <row r="55" spans="1:6" ht="60">
      <c r="A55" s="102">
        <f t="shared" si="0"/>
        <v>47</v>
      </c>
      <c r="B55" s="453" t="s">
        <v>1115</v>
      </c>
      <c r="C55" s="66">
        <v>60</v>
      </c>
      <c r="D55" s="439">
        <v>388867241</v>
      </c>
      <c r="E55" s="440">
        <v>586111032</v>
      </c>
      <c r="F55" s="14"/>
    </row>
    <row r="56" spans="1:6" ht="19.5" customHeight="1">
      <c r="A56" s="102">
        <f t="shared" si="0"/>
        <v>48</v>
      </c>
      <c r="B56" s="453" t="s">
        <v>1038</v>
      </c>
      <c r="C56" s="66" t="s">
        <v>694</v>
      </c>
      <c r="D56" s="439">
        <v>388832493</v>
      </c>
      <c r="E56" s="440">
        <v>585986030</v>
      </c>
      <c r="F56" s="14"/>
    </row>
    <row r="57" spans="1:6" ht="30">
      <c r="A57" s="102">
        <f t="shared" si="0"/>
        <v>49</v>
      </c>
      <c r="B57" s="453" t="s">
        <v>1116</v>
      </c>
      <c r="C57" s="66">
        <v>61</v>
      </c>
      <c r="D57" s="439">
        <v>34748</v>
      </c>
      <c r="E57" s="440">
        <v>125002</v>
      </c>
      <c r="F57" s="14" t="s">
        <v>1039</v>
      </c>
    </row>
    <row r="58" spans="1:6" ht="15">
      <c r="A58" s="102">
        <f t="shared" si="0"/>
        <v>50</v>
      </c>
      <c r="B58" s="453" t="s">
        <v>718</v>
      </c>
      <c r="C58" s="66" t="s">
        <v>368</v>
      </c>
      <c r="D58" s="439" t="s">
        <v>341</v>
      </c>
      <c r="E58" s="440" t="s">
        <v>341</v>
      </c>
      <c r="F58" s="14"/>
    </row>
    <row r="59" spans="1:6" ht="75">
      <c r="A59" s="102">
        <f t="shared" si="0"/>
        <v>51</v>
      </c>
      <c r="B59" s="453" t="s">
        <v>1117</v>
      </c>
      <c r="C59" s="66">
        <v>62</v>
      </c>
      <c r="D59" s="439">
        <v>20349</v>
      </c>
      <c r="E59" s="440">
        <v>89989</v>
      </c>
      <c r="F59" s="14"/>
    </row>
    <row r="60" spans="1:6" ht="15">
      <c r="A60" s="102">
        <f t="shared" si="0"/>
        <v>52</v>
      </c>
      <c r="B60" s="453" t="s">
        <v>353</v>
      </c>
      <c r="C60" s="66">
        <v>63</v>
      </c>
      <c r="D60" s="439" t="s">
        <v>341</v>
      </c>
      <c r="E60" s="440" t="s">
        <v>341</v>
      </c>
      <c r="F60" s="14"/>
    </row>
    <row r="61" spans="1:6" ht="29.25" customHeight="1">
      <c r="A61" s="102">
        <f t="shared" si="0"/>
        <v>53</v>
      </c>
      <c r="B61" s="453" t="s">
        <v>1118</v>
      </c>
      <c r="C61" s="66" t="s">
        <v>369</v>
      </c>
      <c r="D61" s="439"/>
      <c r="E61" s="440"/>
      <c r="F61" s="14"/>
    </row>
    <row r="62" spans="1:6" ht="30">
      <c r="A62" s="102">
        <f t="shared" si="0"/>
        <v>54</v>
      </c>
      <c r="B62" s="453" t="s">
        <v>1119</v>
      </c>
      <c r="C62" s="66">
        <v>64</v>
      </c>
      <c r="D62" s="439"/>
      <c r="E62" s="440"/>
      <c r="F62" s="14"/>
    </row>
    <row r="63" spans="1:6" ht="105">
      <c r="A63" s="102">
        <f t="shared" si="0"/>
        <v>55</v>
      </c>
      <c r="B63" s="453" t="s">
        <v>1120</v>
      </c>
      <c r="C63" s="66">
        <v>65</v>
      </c>
      <c r="D63" s="439"/>
      <c r="E63" s="440"/>
      <c r="F63" s="14"/>
    </row>
    <row r="64" spans="1:6" ht="30">
      <c r="A64" s="102">
        <f t="shared" si="0"/>
        <v>56</v>
      </c>
      <c r="B64" s="453" t="s">
        <v>1041</v>
      </c>
      <c r="C64" s="66">
        <v>66</v>
      </c>
      <c r="D64" s="439"/>
      <c r="E64" s="440"/>
      <c r="F64" s="14"/>
    </row>
    <row r="65" spans="1:6" ht="62.25" customHeight="1">
      <c r="A65" s="102">
        <f t="shared" si="0"/>
        <v>57</v>
      </c>
      <c r="B65" s="453" t="s">
        <v>1121</v>
      </c>
      <c r="C65" s="66">
        <v>70</v>
      </c>
      <c r="D65" s="439"/>
      <c r="E65" s="440"/>
      <c r="F65" s="14"/>
    </row>
    <row r="66" spans="1:6" ht="80.25" customHeight="1">
      <c r="A66" s="102">
        <f t="shared" si="0"/>
        <v>58</v>
      </c>
      <c r="B66" s="453" t="s">
        <v>1122</v>
      </c>
      <c r="C66" s="66">
        <v>71</v>
      </c>
      <c r="D66" s="439"/>
      <c r="E66" s="440"/>
      <c r="F66" s="14"/>
    </row>
    <row r="67" spans="1:6" ht="30">
      <c r="A67" s="102">
        <f t="shared" si="0"/>
        <v>59</v>
      </c>
      <c r="B67" s="453" t="s">
        <v>1123</v>
      </c>
      <c r="C67" s="66">
        <v>72</v>
      </c>
      <c r="D67" s="439"/>
      <c r="E67" s="440"/>
      <c r="F67" s="14"/>
    </row>
    <row r="68" spans="1:6" ht="47.25" customHeight="1">
      <c r="A68" s="102">
        <f t="shared" si="0"/>
        <v>60</v>
      </c>
      <c r="B68" s="453" t="s">
        <v>1124</v>
      </c>
      <c r="C68" s="66">
        <v>73</v>
      </c>
      <c r="D68" s="439">
        <v>407101</v>
      </c>
      <c r="E68" s="440">
        <v>330387</v>
      </c>
      <c r="F68" s="14"/>
    </row>
    <row r="69" spans="1:8" s="326" customFormat="1" ht="15">
      <c r="A69" s="102">
        <f t="shared" si="0"/>
        <v>61</v>
      </c>
      <c r="B69" s="453" t="s">
        <v>352</v>
      </c>
      <c r="C69" s="66" t="s">
        <v>370</v>
      </c>
      <c r="D69" s="439" t="s">
        <v>341</v>
      </c>
      <c r="E69" s="440" t="s">
        <v>341</v>
      </c>
      <c r="F69" s="14"/>
      <c r="H69" s="321"/>
    </row>
    <row r="70" spans="1:6" ht="15">
      <c r="A70" s="102">
        <f t="shared" si="0"/>
        <v>62</v>
      </c>
      <c r="B70" s="453" t="s">
        <v>482</v>
      </c>
      <c r="C70" s="66">
        <v>74</v>
      </c>
      <c r="D70" s="439"/>
      <c r="E70" s="440"/>
      <c r="F70" s="14"/>
    </row>
    <row r="71" spans="1:6" ht="15">
      <c r="A71" s="102">
        <f t="shared" si="0"/>
        <v>63</v>
      </c>
      <c r="B71" s="453" t="s">
        <v>1042</v>
      </c>
      <c r="C71" s="66">
        <v>75</v>
      </c>
      <c r="D71" s="439"/>
      <c r="E71" s="440"/>
      <c r="F71" s="14"/>
    </row>
    <row r="72" spans="1:8" s="454" customFormat="1" ht="15">
      <c r="A72" s="102">
        <f t="shared" si="0"/>
        <v>64</v>
      </c>
      <c r="B72" s="453" t="s">
        <v>345</v>
      </c>
      <c r="C72" s="72">
        <v>78</v>
      </c>
      <c r="D72" s="441">
        <f>D55+D59+D63+D65+D66+D67+D68+D70+D71</f>
        <v>389294691</v>
      </c>
      <c r="E72" s="442">
        <f>E55+E59+E63+E65+E66+E67+E68+E70+E71</f>
        <v>586531408</v>
      </c>
      <c r="F72" s="70"/>
      <c r="H72" s="321"/>
    </row>
    <row r="73" spans="1:8" s="454" customFormat="1" ht="15">
      <c r="A73" s="102">
        <f t="shared" si="0"/>
        <v>65</v>
      </c>
      <c r="B73" s="453" t="s">
        <v>346</v>
      </c>
      <c r="C73" s="72">
        <v>79</v>
      </c>
      <c r="D73" s="441">
        <f>D53+D72</f>
        <v>389294691</v>
      </c>
      <c r="E73" s="442">
        <f>E53+E72</f>
        <v>586531408</v>
      </c>
      <c r="F73" s="70"/>
      <c r="H73" s="321"/>
    </row>
    <row r="74" spans="1:8" s="454" customFormat="1" ht="30">
      <c r="A74" s="102">
        <f t="shared" si="0"/>
        <v>66</v>
      </c>
      <c r="B74" s="453" t="s">
        <v>483</v>
      </c>
      <c r="C74" s="72">
        <v>80</v>
      </c>
      <c r="D74" s="441">
        <f>D46-D73</f>
        <v>-389257597</v>
      </c>
      <c r="E74" s="442">
        <f>E46-E73</f>
        <v>-586423556</v>
      </c>
      <c r="F74" s="70"/>
      <c r="H74" s="321"/>
    </row>
    <row r="75" spans="1:6" ht="15">
      <c r="A75" s="102">
        <f aca="true" t="shared" si="1" ref="A75:A81">A74+1</f>
        <v>67</v>
      </c>
      <c r="B75" s="453" t="s">
        <v>327</v>
      </c>
      <c r="C75" s="66">
        <v>83</v>
      </c>
      <c r="D75" s="443" t="s">
        <v>320</v>
      </c>
      <c r="E75" s="444" t="s">
        <v>320</v>
      </c>
      <c r="F75" s="14"/>
    </row>
    <row r="76" spans="1:6" ht="60">
      <c r="A76" s="102">
        <f t="shared" si="1"/>
        <v>68</v>
      </c>
      <c r="B76" s="453" t="s">
        <v>1125</v>
      </c>
      <c r="C76" s="66">
        <v>84</v>
      </c>
      <c r="D76" s="439"/>
      <c r="E76" s="440"/>
      <c r="F76" s="14"/>
    </row>
    <row r="77" spans="1:8" s="93" customFormat="1" ht="15">
      <c r="A77" s="102">
        <f t="shared" si="1"/>
        <v>69</v>
      </c>
      <c r="B77" s="453" t="s">
        <v>1053</v>
      </c>
      <c r="C77" s="66">
        <v>85</v>
      </c>
      <c r="D77" s="439"/>
      <c r="E77" s="440"/>
      <c r="F77" s="16"/>
      <c r="H77" s="321"/>
    </row>
    <row r="78" spans="1:6" ht="15">
      <c r="A78" s="102">
        <f t="shared" si="1"/>
        <v>70</v>
      </c>
      <c r="B78" s="453" t="s">
        <v>1054</v>
      </c>
      <c r="C78" s="66">
        <v>86</v>
      </c>
      <c r="D78" s="439">
        <v>208498</v>
      </c>
      <c r="E78" s="440">
        <v>349229</v>
      </c>
      <c r="F78" s="14"/>
    </row>
    <row r="79" spans="1:6" ht="15">
      <c r="A79" s="102">
        <f t="shared" si="1"/>
        <v>71</v>
      </c>
      <c r="B79" s="453" t="s">
        <v>1045</v>
      </c>
      <c r="C79" s="66">
        <v>87</v>
      </c>
      <c r="D79" s="439"/>
      <c r="E79" s="440"/>
      <c r="F79" s="14"/>
    </row>
    <row r="80" spans="1:6" ht="15.75" thickBot="1">
      <c r="A80" s="298">
        <f t="shared" si="1"/>
        <v>72</v>
      </c>
      <c r="B80" s="455" t="s">
        <v>1046</v>
      </c>
      <c r="C80" s="299">
        <v>88</v>
      </c>
      <c r="D80" s="445">
        <v>389049099</v>
      </c>
      <c r="E80" s="446">
        <v>586074327</v>
      </c>
      <c r="F80" s="14"/>
    </row>
    <row r="81" spans="1:8" s="454" customFormat="1" ht="15.75" thickBot="1">
      <c r="A81" s="300">
        <f t="shared" si="1"/>
        <v>73</v>
      </c>
      <c r="B81" s="456" t="s">
        <v>1052</v>
      </c>
      <c r="C81" s="301">
        <v>90</v>
      </c>
      <c r="D81" s="447">
        <f>D76+D77-D78+D79-D80</f>
        <v>-389257597</v>
      </c>
      <c r="E81" s="448">
        <f>E76+E77-E78+E79-E80</f>
        <v>-586423556</v>
      </c>
      <c r="F81" s="70"/>
      <c r="H81" s="321"/>
    </row>
    <row r="82" spans="1:5" ht="24.75" customHeight="1">
      <c r="A82" s="18"/>
      <c r="B82" s="457"/>
      <c r="C82" s="457"/>
      <c r="D82" s="60">
        <f>D74-D81</f>
        <v>0</v>
      </c>
      <c r="E82" s="60">
        <f>E74-E81</f>
        <v>0</v>
      </c>
    </row>
    <row r="83" spans="1:5" ht="15.75" customHeight="1">
      <c r="A83" s="18"/>
      <c r="B83" s="458"/>
      <c r="C83" s="458"/>
      <c r="D83" s="60"/>
      <c r="E83" s="60"/>
    </row>
    <row r="84" spans="2:7" s="93" customFormat="1" ht="15" customHeight="1">
      <c r="B84" s="460" t="s">
        <v>1093</v>
      </c>
      <c r="C84" s="658" t="s">
        <v>1153</v>
      </c>
      <c r="D84" s="658"/>
      <c r="E84" s="658"/>
      <c r="F84" s="463"/>
      <c r="G84" s="463"/>
    </row>
    <row r="85" spans="2:7" s="93" customFormat="1" ht="15.75" customHeight="1">
      <c r="B85" s="461" t="s">
        <v>1154</v>
      </c>
      <c r="C85" s="661" t="s">
        <v>1094</v>
      </c>
      <c r="D85" s="661"/>
      <c r="E85" s="661"/>
      <c r="F85" s="433"/>
      <c r="G85" s="433"/>
    </row>
    <row r="86" spans="2:5" s="93" customFormat="1" ht="15">
      <c r="B86" s="363"/>
      <c r="C86" s="462"/>
      <c r="D86" s="659"/>
      <c r="E86" s="659"/>
    </row>
    <row r="87" spans="2:5" s="93" customFormat="1" ht="15">
      <c r="B87" s="363"/>
      <c r="C87" s="462"/>
      <c r="D87" s="389"/>
      <c r="E87" s="389"/>
    </row>
    <row r="88" spans="2:5" s="93" customFormat="1" ht="15">
      <c r="B88" s="363"/>
      <c r="C88" s="462"/>
      <c r="D88" s="658" t="s">
        <v>1095</v>
      </c>
      <c r="E88" s="658"/>
    </row>
    <row r="89" spans="2:5" s="93" customFormat="1" ht="15" customHeight="1">
      <c r="B89" s="363"/>
      <c r="C89" s="462"/>
      <c r="D89" s="659" t="s">
        <v>1096</v>
      </c>
      <c r="E89" s="659"/>
    </row>
    <row r="90" spans="3:5" s="93" customFormat="1" ht="20.25" customHeight="1">
      <c r="C90" s="658"/>
      <c r="D90" s="660"/>
      <c r="E90" s="660"/>
    </row>
  </sheetData>
  <sheetProtection/>
  <mergeCells count="10">
    <mergeCell ref="A1:B1"/>
    <mergeCell ref="A3:E3"/>
    <mergeCell ref="A4:E4"/>
    <mergeCell ref="D88:E88"/>
    <mergeCell ref="D89:E89"/>
    <mergeCell ref="C90:E90"/>
    <mergeCell ref="A2:B2"/>
    <mergeCell ref="D86:E86"/>
    <mergeCell ref="C84:E84"/>
    <mergeCell ref="C85:E85"/>
  </mergeCells>
  <printOptions horizontalCentered="1"/>
  <pageMargins left="0.2362204724409449" right="0.1968503937007874" top="0.2362204724409449" bottom="0.1968503937007874" header="0.03937007874015748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5:ET10"/>
  <sheetViews>
    <sheetView zoomScalePageLayoutView="0" workbookViewId="0" topLeftCell="A1">
      <selection activeCell="A8" sqref="A8"/>
    </sheetView>
  </sheetViews>
  <sheetFormatPr defaultColWidth="10.7109375" defaultRowHeight="12.75"/>
  <cols>
    <col min="1" max="1" width="10.28125" style="205" customWidth="1"/>
    <col min="2" max="2" width="11.7109375" style="205" bestFit="1" customWidth="1"/>
    <col min="3" max="3" width="3.8515625" style="205" bestFit="1" customWidth="1"/>
    <col min="4" max="5" width="10.7109375" style="205" customWidth="1"/>
    <col min="6" max="6" width="3.8515625" style="205" bestFit="1" customWidth="1"/>
    <col min="7" max="7" width="14.28125" style="207" bestFit="1" customWidth="1"/>
    <col min="8" max="8" width="12.28125" style="207" customWidth="1"/>
    <col min="9" max="9" width="3.8515625" style="207" bestFit="1" customWidth="1"/>
    <col min="10" max="10" width="14.28125" style="207" bestFit="1" customWidth="1"/>
    <col min="11" max="11" width="12.28125" style="207" customWidth="1"/>
    <col min="12" max="12" width="3.8515625" style="207" bestFit="1" customWidth="1"/>
    <col min="13" max="13" width="14.140625" style="207" bestFit="1" customWidth="1"/>
    <col min="14" max="14" width="12.8515625" style="207" customWidth="1"/>
    <col min="15" max="15" width="4.421875" style="207" bestFit="1" customWidth="1"/>
    <col min="16" max="16" width="14.140625" style="207" bestFit="1" customWidth="1"/>
    <col min="17" max="17" width="12.8515625" style="207" customWidth="1"/>
    <col min="18" max="18" width="4.421875" style="207" bestFit="1" customWidth="1"/>
    <col min="19" max="19" width="12.28125" style="207" bestFit="1" customWidth="1"/>
    <col min="20" max="20" width="10.8515625" style="207" customWidth="1"/>
    <col min="21" max="21" width="4.421875" style="207" bestFit="1" customWidth="1"/>
    <col min="22" max="22" width="12.28125" style="207" bestFit="1" customWidth="1"/>
    <col min="23" max="23" width="10.8515625" style="207" customWidth="1"/>
    <col min="24" max="24" width="4.7109375" style="207" customWidth="1"/>
    <col min="25" max="25" width="12.28125" style="207" bestFit="1" customWidth="1"/>
    <col min="26" max="26" width="10.8515625" style="207" customWidth="1"/>
    <col min="27" max="27" width="9.7109375" style="207" bestFit="1" customWidth="1"/>
    <col min="28" max="28" width="11.140625" style="207" bestFit="1" customWidth="1"/>
    <col min="29" max="29" width="12.140625" style="207" bestFit="1" customWidth="1"/>
    <col min="30" max="30" width="3.8515625" style="207" bestFit="1" customWidth="1"/>
    <col min="31" max="31" width="11.140625" style="207" bestFit="1" customWidth="1"/>
    <col min="32" max="32" width="12.421875" style="207" bestFit="1" customWidth="1"/>
    <col min="33" max="33" width="3.8515625" style="207" bestFit="1" customWidth="1"/>
    <col min="34" max="34" width="10.140625" style="207" bestFit="1" customWidth="1"/>
    <col min="35" max="35" width="12.7109375" style="207" customWidth="1"/>
    <col min="36" max="36" width="3.8515625" style="207" bestFit="1" customWidth="1"/>
    <col min="37" max="37" width="11.7109375" style="207" customWidth="1"/>
    <col min="38" max="38" width="10.7109375" style="207" customWidth="1"/>
    <col min="39" max="39" width="8.140625" style="207" bestFit="1" customWidth="1"/>
    <col min="40" max="40" width="11.140625" style="207" bestFit="1" customWidth="1"/>
    <col min="41" max="41" width="14.57421875" style="207" customWidth="1"/>
    <col min="42" max="42" width="3.8515625" style="207" bestFit="1" customWidth="1"/>
    <col min="43" max="43" width="11.140625" style="207" bestFit="1" customWidth="1"/>
    <col min="44" max="44" width="13.7109375" style="207" customWidth="1"/>
    <col min="45" max="45" width="4.00390625" style="207" bestFit="1" customWidth="1"/>
    <col min="46" max="46" width="11.7109375" style="207" customWidth="1"/>
    <col min="47" max="47" width="11.140625" style="207" customWidth="1"/>
    <col min="48" max="48" width="3.8515625" style="207" bestFit="1" customWidth="1"/>
    <col min="49" max="49" width="10.28125" style="227" customWidth="1"/>
    <col min="50" max="50" width="12.140625" style="227" customWidth="1"/>
    <col min="51" max="51" width="3.8515625" style="227" bestFit="1" customWidth="1"/>
    <col min="52" max="52" width="10.00390625" style="227" customWidth="1"/>
    <col min="53" max="53" width="11.8515625" style="227" customWidth="1"/>
    <col min="54" max="54" width="3.8515625" style="227" bestFit="1" customWidth="1"/>
    <col min="55" max="55" width="10.57421875" style="227" customWidth="1"/>
    <col min="56" max="56" width="14.140625" style="227" customWidth="1"/>
    <col min="57" max="57" width="3.8515625" style="207" bestFit="1" customWidth="1"/>
    <col min="58" max="58" width="10.00390625" style="207" customWidth="1"/>
    <col min="59" max="59" width="12.28125" style="207" customWidth="1"/>
    <col min="60" max="60" width="3.8515625" style="207" bestFit="1" customWidth="1"/>
    <col min="61" max="61" width="10.57421875" style="207" customWidth="1"/>
    <col min="62" max="62" width="11.00390625" style="207" customWidth="1"/>
    <col min="63" max="63" width="4.00390625" style="205" bestFit="1" customWidth="1"/>
    <col min="64" max="64" width="10.00390625" style="226" customWidth="1"/>
    <col min="65" max="65" width="12.28125" style="226" customWidth="1"/>
    <col min="66" max="66" width="3.8515625" style="226" bestFit="1" customWidth="1"/>
    <col min="67" max="67" width="10.57421875" style="226" customWidth="1"/>
    <col min="68" max="68" width="11.00390625" style="226" customWidth="1"/>
    <col min="69" max="69" width="4.00390625" style="227" bestFit="1" customWidth="1"/>
    <col min="70" max="70" width="10.421875" style="205" customWidth="1"/>
    <col min="71" max="71" width="14.00390625" style="205" customWidth="1"/>
    <col min="72" max="72" width="4.00390625" style="205" bestFit="1" customWidth="1"/>
    <col min="73" max="73" width="10.57421875" style="205" customWidth="1"/>
    <col min="74" max="74" width="11.28125" style="205" customWidth="1"/>
    <col min="75" max="75" width="4.00390625" style="205" bestFit="1" customWidth="1"/>
    <col min="76" max="76" width="11.28125" style="205" customWidth="1"/>
    <col min="77" max="77" width="10.7109375" style="205" customWidth="1"/>
    <col min="78" max="78" width="4.00390625" style="205" bestFit="1" customWidth="1"/>
    <col min="79" max="79" width="10.57421875" style="205" customWidth="1"/>
    <col min="80" max="80" width="10.7109375" style="205" customWidth="1"/>
    <col min="81" max="81" width="4.00390625" style="205" bestFit="1" customWidth="1"/>
    <col min="82" max="82" width="10.28125" style="205" customWidth="1"/>
    <col min="83" max="83" width="10.7109375" style="205" customWidth="1"/>
    <col min="84" max="84" width="4.00390625" style="205" bestFit="1" customWidth="1"/>
    <col min="85" max="85" width="11.00390625" style="205" customWidth="1"/>
    <col min="86" max="86" width="10.421875" style="205" customWidth="1"/>
    <col min="87" max="87" width="4.00390625" style="205" bestFit="1" customWidth="1"/>
    <col min="88" max="88" width="11.7109375" style="205" customWidth="1"/>
    <col min="89" max="89" width="12.28125" style="205" customWidth="1"/>
    <col min="90" max="90" width="4.00390625" style="205" bestFit="1" customWidth="1"/>
    <col min="91" max="91" width="12.28125" style="206" customWidth="1"/>
    <col min="92" max="92" width="14.140625" style="206" customWidth="1"/>
    <col min="93" max="93" width="4.00390625" style="206" bestFit="1" customWidth="1"/>
    <col min="94" max="94" width="15.7109375" style="205" bestFit="1" customWidth="1"/>
    <col min="95" max="95" width="13.57421875" style="205" customWidth="1"/>
    <col min="96" max="96" width="4.00390625" style="205" bestFit="1" customWidth="1"/>
    <col min="97" max="97" width="10.7109375" style="205" bestFit="1" customWidth="1"/>
    <col min="98" max="98" width="11.140625" style="205" bestFit="1" customWidth="1"/>
    <col min="99" max="99" width="4.00390625" style="205" bestFit="1" customWidth="1"/>
    <col min="100" max="100" width="12.28125" style="205" bestFit="1" customWidth="1"/>
    <col min="101" max="101" width="11.140625" style="205" bestFit="1" customWidth="1"/>
    <col min="102" max="102" width="4.00390625" style="205" bestFit="1" customWidth="1"/>
    <col min="103" max="103" width="10.7109375" style="205" bestFit="1" customWidth="1"/>
    <col min="104" max="104" width="14.28125" style="205" customWidth="1"/>
    <col min="105" max="105" width="4.00390625" style="205" bestFit="1" customWidth="1"/>
    <col min="106" max="106" width="10.7109375" style="205" customWidth="1"/>
    <col min="107" max="107" width="15.00390625" style="205" customWidth="1"/>
    <col min="108" max="108" width="4.00390625" style="205" bestFit="1" customWidth="1"/>
    <col min="109" max="109" width="10.28125" style="205" bestFit="1" customWidth="1"/>
    <col min="110" max="110" width="11.28125" style="205" bestFit="1" customWidth="1"/>
    <col min="111" max="111" width="7.140625" style="205" bestFit="1" customWidth="1"/>
    <col min="112" max="112" width="10.28125" style="205" bestFit="1" customWidth="1"/>
    <col min="113" max="113" width="9.140625" style="205" bestFit="1" customWidth="1"/>
    <col min="114" max="114" width="5.57421875" style="205" bestFit="1" customWidth="1"/>
    <col min="115" max="115" width="14.421875" style="229" bestFit="1" customWidth="1"/>
    <col min="116" max="119" width="13.8515625" style="229" bestFit="1" customWidth="1"/>
    <col min="120" max="120" width="10.7109375" style="229" bestFit="1" customWidth="1"/>
    <col min="121" max="121" width="8.57421875" style="205" bestFit="1" customWidth="1"/>
    <col min="122" max="122" width="10.28125" style="205" bestFit="1" customWidth="1"/>
    <col min="123" max="123" width="4.00390625" style="205" bestFit="1" customWidth="1"/>
    <col min="124" max="124" width="8.57421875" style="205" bestFit="1" customWidth="1"/>
    <col min="125" max="125" width="10.28125" style="205" bestFit="1" customWidth="1"/>
    <col min="126" max="126" width="4.00390625" style="205" bestFit="1" customWidth="1"/>
    <col min="127" max="127" width="9.140625" style="205" bestFit="1" customWidth="1"/>
    <col min="128" max="128" width="10.28125" style="205" bestFit="1" customWidth="1"/>
    <col min="129" max="129" width="4.00390625" style="205" bestFit="1" customWidth="1"/>
    <col min="130" max="130" width="9.140625" style="205" bestFit="1" customWidth="1"/>
    <col min="131" max="131" width="10.28125" style="205" bestFit="1" customWidth="1"/>
    <col min="132" max="132" width="4.00390625" style="205" bestFit="1" customWidth="1"/>
    <col min="133" max="133" width="8.57421875" style="205" bestFit="1" customWidth="1"/>
    <col min="134" max="134" width="10.28125" style="205" bestFit="1" customWidth="1"/>
    <col min="135" max="135" width="4.00390625" style="205" bestFit="1" customWidth="1"/>
    <col min="136" max="136" width="8.57421875" style="205" bestFit="1" customWidth="1"/>
    <col min="137" max="137" width="10.28125" style="205" bestFit="1" customWidth="1"/>
    <col min="138" max="138" width="4.00390625" style="205" bestFit="1" customWidth="1"/>
    <col min="139" max="140" width="13.8515625" style="205" bestFit="1" customWidth="1"/>
    <col min="141" max="141" width="11.140625" style="205" bestFit="1" customWidth="1"/>
    <col min="142" max="143" width="13.8515625" style="205" bestFit="1" customWidth="1"/>
    <col min="144" max="144" width="4.00390625" style="205" bestFit="1" customWidth="1"/>
    <col min="145" max="149" width="14.421875" style="205" bestFit="1" customWidth="1"/>
    <col min="150" max="16384" width="10.7109375" style="205" customWidth="1"/>
  </cols>
  <sheetData>
    <row r="5" spans="7:62" ht="13.5" customHeight="1"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BF5" s="205"/>
      <c r="BG5" s="205"/>
      <c r="BH5" s="205"/>
      <c r="BI5" s="205"/>
      <c r="BJ5" s="205"/>
    </row>
    <row r="6" spans="1:150" s="277" customFormat="1" ht="108.75" customHeight="1">
      <c r="A6" s="272" t="s">
        <v>809</v>
      </c>
      <c r="B6" s="272" t="s">
        <v>810</v>
      </c>
      <c r="C6" s="273" t="s">
        <v>695</v>
      </c>
      <c r="D6" s="272" t="s">
        <v>811</v>
      </c>
      <c r="E6" s="272" t="s">
        <v>812</v>
      </c>
      <c r="F6" s="273" t="s">
        <v>695</v>
      </c>
      <c r="G6" s="274" t="s">
        <v>997</v>
      </c>
      <c r="H6" s="274" t="s">
        <v>998</v>
      </c>
      <c r="I6" s="273" t="s">
        <v>695</v>
      </c>
      <c r="J6" s="274" t="s">
        <v>814</v>
      </c>
      <c r="K6" s="274" t="s">
        <v>825</v>
      </c>
      <c r="L6" s="273" t="s">
        <v>695</v>
      </c>
      <c r="M6" s="274" t="s">
        <v>999</v>
      </c>
      <c r="N6" s="274" t="s">
        <v>1000</v>
      </c>
      <c r="O6" s="273" t="s">
        <v>695</v>
      </c>
      <c r="P6" s="274" t="s">
        <v>813</v>
      </c>
      <c r="Q6" s="274" t="s">
        <v>826</v>
      </c>
      <c r="R6" s="273" t="s">
        <v>695</v>
      </c>
      <c r="S6" s="274" t="s">
        <v>827</v>
      </c>
      <c r="T6" s="274" t="s">
        <v>845</v>
      </c>
      <c r="U6" s="273" t="s">
        <v>695</v>
      </c>
      <c r="V6" s="274" t="s">
        <v>828</v>
      </c>
      <c r="W6" s="274" t="s">
        <v>1001</v>
      </c>
      <c r="X6" s="273" t="s">
        <v>695</v>
      </c>
      <c r="Y6" s="274" t="s">
        <v>1003</v>
      </c>
      <c r="Z6" s="274" t="s">
        <v>1002</v>
      </c>
      <c r="AA6" s="273" t="s">
        <v>695</v>
      </c>
      <c r="AB6" s="274" t="s">
        <v>829</v>
      </c>
      <c r="AC6" s="274" t="s">
        <v>823</v>
      </c>
      <c r="AD6" s="273" t="s">
        <v>695</v>
      </c>
      <c r="AE6" s="274" t="s">
        <v>830</v>
      </c>
      <c r="AF6" s="274" t="s">
        <v>824</v>
      </c>
      <c r="AG6" s="273" t="s">
        <v>695</v>
      </c>
      <c r="AH6" s="274" t="s">
        <v>831</v>
      </c>
      <c r="AI6" s="274" t="s">
        <v>1063</v>
      </c>
      <c r="AJ6" s="273" t="s">
        <v>695</v>
      </c>
      <c r="AK6" s="274" t="s">
        <v>815</v>
      </c>
      <c r="AL6" s="274" t="s">
        <v>1061</v>
      </c>
      <c r="AM6" s="273" t="s">
        <v>695</v>
      </c>
      <c r="AN6" s="274" t="s">
        <v>829</v>
      </c>
      <c r="AO6" s="274" t="s">
        <v>1064</v>
      </c>
      <c r="AP6" s="273" t="s">
        <v>695</v>
      </c>
      <c r="AQ6" s="274" t="s">
        <v>830</v>
      </c>
      <c r="AR6" s="274" t="s">
        <v>867</v>
      </c>
      <c r="AS6" s="273" t="s">
        <v>695</v>
      </c>
      <c r="AT6" s="274" t="s">
        <v>816</v>
      </c>
      <c r="AU6" s="274" t="s">
        <v>838</v>
      </c>
      <c r="AV6" s="273" t="s">
        <v>695</v>
      </c>
      <c r="AW6" s="274" t="s">
        <v>817</v>
      </c>
      <c r="AX6" s="274" t="s">
        <v>839</v>
      </c>
      <c r="AY6" s="273" t="s">
        <v>695</v>
      </c>
      <c r="AZ6" s="274" t="s">
        <v>818</v>
      </c>
      <c r="BA6" s="274" t="s">
        <v>840</v>
      </c>
      <c r="BB6" s="273" t="s">
        <v>695</v>
      </c>
      <c r="BC6" s="274" t="s">
        <v>819</v>
      </c>
      <c r="BD6" s="274" t="s">
        <v>841</v>
      </c>
      <c r="BE6" s="273" t="s">
        <v>695</v>
      </c>
      <c r="BF6" s="274" t="s">
        <v>820</v>
      </c>
      <c r="BG6" s="274" t="s">
        <v>842</v>
      </c>
      <c r="BH6" s="273" t="s">
        <v>695</v>
      </c>
      <c r="BI6" s="274" t="s">
        <v>821</v>
      </c>
      <c r="BJ6" s="274" t="s">
        <v>850</v>
      </c>
      <c r="BK6" s="273" t="s">
        <v>695</v>
      </c>
      <c r="BL6" s="274" t="s">
        <v>862</v>
      </c>
      <c r="BM6" s="274" t="s">
        <v>863</v>
      </c>
      <c r="BN6" s="273" t="s">
        <v>695</v>
      </c>
      <c r="BO6" s="274" t="s">
        <v>864</v>
      </c>
      <c r="BP6" s="274" t="s">
        <v>865</v>
      </c>
      <c r="BQ6" s="273" t="s">
        <v>695</v>
      </c>
      <c r="BR6" s="274" t="s">
        <v>822</v>
      </c>
      <c r="BS6" s="274" t="s">
        <v>851</v>
      </c>
      <c r="BT6" s="273" t="s">
        <v>695</v>
      </c>
      <c r="BU6" s="274" t="s">
        <v>832</v>
      </c>
      <c r="BV6" s="274" t="s">
        <v>843</v>
      </c>
      <c r="BW6" s="273" t="s">
        <v>695</v>
      </c>
      <c r="BX6" s="274" t="s">
        <v>833</v>
      </c>
      <c r="BY6" s="274" t="s">
        <v>844</v>
      </c>
      <c r="BZ6" s="273" t="s">
        <v>695</v>
      </c>
      <c r="CA6" s="274" t="s">
        <v>834</v>
      </c>
      <c r="CB6" s="274" t="s">
        <v>852</v>
      </c>
      <c r="CC6" s="273" t="s">
        <v>695</v>
      </c>
      <c r="CD6" s="274" t="s">
        <v>835</v>
      </c>
      <c r="CE6" s="274" t="s">
        <v>853</v>
      </c>
      <c r="CF6" s="273" t="s">
        <v>695</v>
      </c>
      <c r="CG6" s="274" t="s">
        <v>836</v>
      </c>
      <c r="CH6" s="274" t="s">
        <v>854</v>
      </c>
      <c r="CI6" s="273" t="s">
        <v>695</v>
      </c>
      <c r="CJ6" s="274" t="s">
        <v>837</v>
      </c>
      <c r="CK6" s="274" t="s">
        <v>855</v>
      </c>
      <c r="CL6" s="273" t="s">
        <v>695</v>
      </c>
      <c r="CM6" s="274" t="s">
        <v>846</v>
      </c>
      <c r="CN6" s="274" t="s">
        <v>1065</v>
      </c>
      <c r="CO6" s="273" t="s">
        <v>695</v>
      </c>
      <c r="CP6" s="274" t="s">
        <v>847</v>
      </c>
      <c r="CQ6" s="274" t="s">
        <v>1066</v>
      </c>
      <c r="CR6" s="273" t="s">
        <v>695</v>
      </c>
      <c r="CS6" s="274" t="s">
        <v>848</v>
      </c>
      <c r="CT6" s="274" t="s">
        <v>856</v>
      </c>
      <c r="CU6" s="273" t="s">
        <v>695</v>
      </c>
      <c r="CV6" s="274" t="s">
        <v>849</v>
      </c>
      <c r="CW6" s="274" t="s">
        <v>857</v>
      </c>
      <c r="CX6" s="273" t="s">
        <v>695</v>
      </c>
      <c r="CY6" s="274" t="s">
        <v>858</v>
      </c>
      <c r="CZ6" s="274" t="s">
        <v>1067</v>
      </c>
      <c r="DA6" s="273" t="s">
        <v>695</v>
      </c>
      <c r="DB6" s="274" t="s">
        <v>859</v>
      </c>
      <c r="DC6" s="274" t="s">
        <v>1062</v>
      </c>
      <c r="DD6" s="273" t="s">
        <v>695</v>
      </c>
      <c r="DE6" s="274" t="s">
        <v>858</v>
      </c>
      <c r="DF6" s="274" t="s">
        <v>866</v>
      </c>
      <c r="DG6" s="273" t="s">
        <v>695</v>
      </c>
      <c r="DH6" s="274" t="s">
        <v>859</v>
      </c>
      <c r="DI6" s="274" t="s">
        <v>867</v>
      </c>
      <c r="DJ6" s="273" t="s">
        <v>695</v>
      </c>
      <c r="DK6" s="274" t="s">
        <v>860</v>
      </c>
      <c r="DL6" s="274" t="s">
        <v>1088</v>
      </c>
      <c r="DM6" s="273" t="s">
        <v>695</v>
      </c>
      <c r="DN6" s="274" t="s">
        <v>861</v>
      </c>
      <c r="DO6" s="274" t="s">
        <v>1089</v>
      </c>
      <c r="DP6" s="273" t="s">
        <v>695</v>
      </c>
      <c r="DQ6" s="275" t="s">
        <v>973</v>
      </c>
      <c r="DR6" s="275" t="s">
        <v>974</v>
      </c>
      <c r="DS6" s="276" t="s">
        <v>695</v>
      </c>
      <c r="DT6" s="275" t="s">
        <v>975</v>
      </c>
      <c r="DU6" s="275" t="s">
        <v>976</v>
      </c>
      <c r="DV6" s="276" t="s">
        <v>695</v>
      </c>
      <c r="DW6" s="275" t="s">
        <v>977</v>
      </c>
      <c r="DX6" s="275" t="s">
        <v>978</v>
      </c>
      <c r="DY6" s="276" t="s">
        <v>695</v>
      </c>
      <c r="DZ6" s="275" t="s">
        <v>979</v>
      </c>
      <c r="EA6" s="275" t="s">
        <v>980</v>
      </c>
      <c r="EB6" s="276" t="s">
        <v>695</v>
      </c>
      <c r="EC6" s="275" t="s">
        <v>981</v>
      </c>
      <c r="ED6" s="275" t="s">
        <v>982</v>
      </c>
      <c r="EE6" s="276" t="s">
        <v>695</v>
      </c>
      <c r="EF6" s="275" t="s">
        <v>983</v>
      </c>
      <c r="EG6" s="275" t="s">
        <v>984</v>
      </c>
      <c r="EH6" s="276" t="s">
        <v>695</v>
      </c>
      <c r="EI6" s="275" t="s">
        <v>985</v>
      </c>
      <c r="EJ6" s="275" t="s">
        <v>986</v>
      </c>
      <c r="EK6" s="276" t="s">
        <v>695</v>
      </c>
      <c r="EL6" s="275" t="s">
        <v>987</v>
      </c>
      <c r="EM6" s="275" t="s">
        <v>988</v>
      </c>
      <c r="EN6" s="276" t="s">
        <v>695</v>
      </c>
      <c r="EO6" s="275" t="s">
        <v>989</v>
      </c>
      <c r="EP6" s="275" t="s">
        <v>990</v>
      </c>
      <c r="EQ6" s="276" t="s">
        <v>695</v>
      </c>
      <c r="ER6" s="275" t="s">
        <v>991</v>
      </c>
      <c r="ES6" s="275" t="s">
        <v>992</v>
      </c>
      <c r="ET6" s="276" t="s">
        <v>695</v>
      </c>
    </row>
    <row r="7" spans="1:150" s="227" customFormat="1" ht="24.75" customHeight="1">
      <c r="A7" s="264">
        <v>1</v>
      </c>
      <c r="B7" s="264">
        <f>A7+1</f>
        <v>2</v>
      </c>
      <c r="C7" s="264">
        <f aca="true" t="shared" si="0" ref="C7:BN7">B7+1</f>
        <v>3</v>
      </c>
      <c r="D7" s="264">
        <f t="shared" si="0"/>
        <v>4</v>
      </c>
      <c r="E7" s="264">
        <f t="shared" si="0"/>
        <v>5</v>
      </c>
      <c r="F7" s="264">
        <f t="shared" si="0"/>
        <v>6</v>
      </c>
      <c r="G7" s="264">
        <f t="shared" si="0"/>
        <v>7</v>
      </c>
      <c r="H7" s="264">
        <f t="shared" si="0"/>
        <v>8</v>
      </c>
      <c r="I7" s="264">
        <f t="shared" si="0"/>
        <v>9</v>
      </c>
      <c r="J7" s="264">
        <f t="shared" si="0"/>
        <v>10</v>
      </c>
      <c r="K7" s="264">
        <f t="shared" si="0"/>
        <v>11</v>
      </c>
      <c r="L7" s="264">
        <f t="shared" si="0"/>
        <v>12</v>
      </c>
      <c r="M7" s="264">
        <f t="shared" si="0"/>
        <v>13</v>
      </c>
      <c r="N7" s="264">
        <f t="shared" si="0"/>
        <v>14</v>
      </c>
      <c r="O7" s="264">
        <f t="shared" si="0"/>
        <v>15</v>
      </c>
      <c r="P7" s="264">
        <f t="shared" si="0"/>
        <v>16</v>
      </c>
      <c r="Q7" s="264">
        <f t="shared" si="0"/>
        <v>17</v>
      </c>
      <c r="R7" s="264">
        <f t="shared" si="0"/>
        <v>18</v>
      </c>
      <c r="S7" s="264">
        <f t="shared" si="0"/>
        <v>19</v>
      </c>
      <c r="T7" s="264">
        <f t="shared" si="0"/>
        <v>20</v>
      </c>
      <c r="U7" s="264">
        <f t="shared" si="0"/>
        <v>21</v>
      </c>
      <c r="V7" s="264">
        <f t="shared" si="0"/>
        <v>22</v>
      </c>
      <c r="W7" s="264">
        <f t="shared" si="0"/>
        <v>23</v>
      </c>
      <c r="X7" s="264">
        <f t="shared" si="0"/>
        <v>24</v>
      </c>
      <c r="Y7" s="264">
        <f t="shared" si="0"/>
        <v>25</v>
      </c>
      <c r="Z7" s="264">
        <f t="shared" si="0"/>
        <v>26</v>
      </c>
      <c r="AA7" s="264">
        <f t="shared" si="0"/>
        <v>27</v>
      </c>
      <c r="AB7" s="264">
        <f t="shared" si="0"/>
        <v>28</v>
      </c>
      <c r="AC7" s="264">
        <f t="shared" si="0"/>
        <v>29</v>
      </c>
      <c r="AD7" s="264">
        <f t="shared" si="0"/>
        <v>30</v>
      </c>
      <c r="AE7" s="264">
        <f t="shared" si="0"/>
        <v>31</v>
      </c>
      <c r="AF7" s="264">
        <f t="shared" si="0"/>
        <v>32</v>
      </c>
      <c r="AG7" s="264">
        <f t="shared" si="0"/>
        <v>33</v>
      </c>
      <c r="AH7" s="264">
        <f t="shared" si="0"/>
        <v>34</v>
      </c>
      <c r="AI7" s="264">
        <f t="shared" si="0"/>
        <v>35</v>
      </c>
      <c r="AJ7" s="264">
        <f t="shared" si="0"/>
        <v>36</v>
      </c>
      <c r="AK7" s="264">
        <f t="shared" si="0"/>
        <v>37</v>
      </c>
      <c r="AL7" s="264">
        <f t="shared" si="0"/>
        <v>38</v>
      </c>
      <c r="AM7" s="264">
        <f t="shared" si="0"/>
        <v>39</v>
      </c>
      <c r="AN7" s="264">
        <f t="shared" si="0"/>
        <v>40</v>
      </c>
      <c r="AO7" s="264">
        <f t="shared" si="0"/>
        <v>41</v>
      </c>
      <c r="AP7" s="264">
        <f t="shared" si="0"/>
        <v>42</v>
      </c>
      <c r="AQ7" s="264">
        <f t="shared" si="0"/>
        <v>43</v>
      </c>
      <c r="AR7" s="264">
        <f t="shared" si="0"/>
        <v>44</v>
      </c>
      <c r="AS7" s="264">
        <f t="shared" si="0"/>
        <v>45</v>
      </c>
      <c r="AT7" s="264">
        <f t="shared" si="0"/>
        <v>46</v>
      </c>
      <c r="AU7" s="264">
        <f t="shared" si="0"/>
        <v>47</v>
      </c>
      <c r="AV7" s="264">
        <f t="shared" si="0"/>
        <v>48</v>
      </c>
      <c r="AW7" s="264">
        <f t="shared" si="0"/>
        <v>49</v>
      </c>
      <c r="AX7" s="264">
        <f t="shared" si="0"/>
        <v>50</v>
      </c>
      <c r="AY7" s="264">
        <f t="shared" si="0"/>
        <v>51</v>
      </c>
      <c r="AZ7" s="264">
        <f t="shared" si="0"/>
        <v>52</v>
      </c>
      <c r="BA7" s="264">
        <f t="shared" si="0"/>
        <v>53</v>
      </c>
      <c r="BB7" s="264">
        <f t="shared" si="0"/>
        <v>54</v>
      </c>
      <c r="BC7" s="264">
        <f t="shared" si="0"/>
        <v>55</v>
      </c>
      <c r="BD7" s="264">
        <f t="shared" si="0"/>
        <v>56</v>
      </c>
      <c r="BE7" s="264">
        <f t="shared" si="0"/>
        <v>57</v>
      </c>
      <c r="BF7" s="264">
        <f t="shared" si="0"/>
        <v>58</v>
      </c>
      <c r="BG7" s="264">
        <f t="shared" si="0"/>
        <v>59</v>
      </c>
      <c r="BH7" s="264">
        <f t="shared" si="0"/>
        <v>60</v>
      </c>
      <c r="BI7" s="264">
        <f t="shared" si="0"/>
        <v>61</v>
      </c>
      <c r="BJ7" s="264">
        <f t="shared" si="0"/>
        <v>62</v>
      </c>
      <c r="BK7" s="264">
        <f t="shared" si="0"/>
        <v>63</v>
      </c>
      <c r="BL7" s="264">
        <f t="shared" si="0"/>
        <v>64</v>
      </c>
      <c r="BM7" s="264">
        <f t="shared" si="0"/>
        <v>65</v>
      </c>
      <c r="BN7" s="264">
        <f t="shared" si="0"/>
        <v>66</v>
      </c>
      <c r="BO7" s="264">
        <f aca="true" t="shared" si="1" ref="BO7:DZ7">BN7+1</f>
        <v>67</v>
      </c>
      <c r="BP7" s="264">
        <f t="shared" si="1"/>
        <v>68</v>
      </c>
      <c r="BQ7" s="264">
        <f t="shared" si="1"/>
        <v>69</v>
      </c>
      <c r="BR7" s="264">
        <f t="shared" si="1"/>
        <v>70</v>
      </c>
      <c r="BS7" s="264">
        <f t="shared" si="1"/>
        <v>71</v>
      </c>
      <c r="BT7" s="264">
        <f t="shared" si="1"/>
        <v>72</v>
      </c>
      <c r="BU7" s="264">
        <f t="shared" si="1"/>
        <v>73</v>
      </c>
      <c r="BV7" s="264">
        <f t="shared" si="1"/>
        <v>74</v>
      </c>
      <c r="BW7" s="264">
        <f t="shared" si="1"/>
        <v>75</v>
      </c>
      <c r="BX7" s="264">
        <f t="shared" si="1"/>
        <v>76</v>
      </c>
      <c r="BY7" s="264">
        <f t="shared" si="1"/>
        <v>77</v>
      </c>
      <c r="BZ7" s="264">
        <f t="shared" si="1"/>
        <v>78</v>
      </c>
      <c r="CA7" s="264">
        <f t="shared" si="1"/>
        <v>79</v>
      </c>
      <c r="CB7" s="264">
        <f t="shared" si="1"/>
        <v>80</v>
      </c>
      <c r="CC7" s="264">
        <f t="shared" si="1"/>
        <v>81</v>
      </c>
      <c r="CD7" s="264">
        <f t="shared" si="1"/>
        <v>82</v>
      </c>
      <c r="CE7" s="264">
        <f t="shared" si="1"/>
        <v>83</v>
      </c>
      <c r="CF7" s="264">
        <f t="shared" si="1"/>
        <v>84</v>
      </c>
      <c r="CG7" s="264">
        <f t="shared" si="1"/>
        <v>85</v>
      </c>
      <c r="CH7" s="264">
        <f t="shared" si="1"/>
        <v>86</v>
      </c>
      <c r="CI7" s="264">
        <f t="shared" si="1"/>
        <v>87</v>
      </c>
      <c r="CJ7" s="264">
        <f t="shared" si="1"/>
        <v>88</v>
      </c>
      <c r="CK7" s="264">
        <f t="shared" si="1"/>
        <v>89</v>
      </c>
      <c r="CL7" s="264">
        <f t="shared" si="1"/>
        <v>90</v>
      </c>
      <c r="CM7" s="264">
        <f t="shared" si="1"/>
        <v>91</v>
      </c>
      <c r="CN7" s="264">
        <f t="shared" si="1"/>
        <v>92</v>
      </c>
      <c r="CO7" s="264">
        <f t="shared" si="1"/>
        <v>93</v>
      </c>
      <c r="CP7" s="264">
        <f t="shared" si="1"/>
        <v>94</v>
      </c>
      <c r="CQ7" s="264">
        <f t="shared" si="1"/>
        <v>95</v>
      </c>
      <c r="CR7" s="264">
        <f t="shared" si="1"/>
        <v>96</v>
      </c>
      <c r="CS7" s="264">
        <f t="shared" si="1"/>
        <v>97</v>
      </c>
      <c r="CT7" s="264">
        <f t="shared" si="1"/>
        <v>98</v>
      </c>
      <c r="CU7" s="264">
        <f t="shared" si="1"/>
        <v>99</v>
      </c>
      <c r="CV7" s="264">
        <f t="shared" si="1"/>
        <v>100</v>
      </c>
      <c r="CW7" s="264">
        <f t="shared" si="1"/>
        <v>101</v>
      </c>
      <c r="CX7" s="264">
        <f t="shared" si="1"/>
        <v>102</v>
      </c>
      <c r="CY7" s="264">
        <f t="shared" si="1"/>
        <v>103</v>
      </c>
      <c r="CZ7" s="264">
        <f t="shared" si="1"/>
        <v>104</v>
      </c>
      <c r="DA7" s="264">
        <f t="shared" si="1"/>
        <v>105</v>
      </c>
      <c r="DB7" s="264">
        <f t="shared" si="1"/>
        <v>106</v>
      </c>
      <c r="DC7" s="264">
        <f t="shared" si="1"/>
        <v>107</v>
      </c>
      <c r="DD7" s="264">
        <f t="shared" si="1"/>
        <v>108</v>
      </c>
      <c r="DE7" s="264">
        <f t="shared" si="1"/>
        <v>109</v>
      </c>
      <c r="DF7" s="264">
        <f t="shared" si="1"/>
        <v>110</v>
      </c>
      <c r="DG7" s="264">
        <f t="shared" si="1"/>
        <v>111</v>
      </c>
      <c r="DH7" s="264">
        <f t="shared" si="1"/>
        <v>112</v>
      </c>
      <c r="DI7" s="264">
        <f t="shared" si="1"/>
        <v>113</v>
      </c>
      <c r="DJ7" s="264">
        <f t="shared" si="1"/>
        <v>114</v>
      </c>
      <c r="DK7" s="264">
        <f t="shared" si="1"/>
        <v>115</v>
      </c>
      <c r="DL7" s="264">
        <f t="shared" si="1"/>
        <v>116</v>
      </c>
      <c r="DM7" s="264">
        <f t="shared" si="1"/>
        <v>117</v>
      </c>
      <c r="DN7" s="264">
        <f t="shared" si="1"/>
        <v>118</v>
      </c>
      <c r="DO7" s="264">
        <f t="shared" si="1"/>
        <v>119</v>
      </c>
      <c r="DP7" s="264">
        <f t="shared" si="1"/>
        <v>120</v>
      </c>
      <c r="DQ7" s="264">
        <f t="shared" si="1"/>
        <v>121</v>
      </c>
      <c r="DR7" s="264">
        <f t="shared" si="1"/>
        <v>122</v>
      </c>
      <c r="DS7" s="264">
        <f t="shared" si="1"/>
        <v>123</v>
      </c>
      <c r="DT7" s="264">
        <f t="shared" si="1"/>
        <v>124</v>
      </c>
      <c r="DU7" s="264">
        <f t="shared" si="1"/>
        <v>125</v>
      </c>
      <c r="DV7" s="264">
        <f t="shared" si="1"/>
        <v>126</v>
      </c>
      <c r="DW7" s="264">
        <f t="shared" si="1"/>
        <v>127</v>
      </c>
      <c r="DX7" s="264">
        <f t="shared" si="1"/>
        <v>128</v>
      </c>
      <c r="DY7" s="264">
        <f t="shared" si="1"/>
        <v>129</v>
      </c>
      <c r="DZ7" s="264">
        <f t="shared" si="1"/>
        <v>130</v>
      </c>
      <c r="EA7" s="264">
        <f aca="true" t="shared" si="2" ref="EA7:ET7">DZ7+1</f>
        <v>131</v>
      </c>
      <c r="EB7" s="264">
        <f t="shared" si="2"/>
        <v>132</v>
      </c>
      <c r="EC7" s="264">
        <f t="shared" si="2"/>
        <v>133</v>
      </c>
      <c r="ED7" s="264">
        <f t="shared" si="2"/>
        <v>134</v>
      </c>
      <c r="EE7" s="264">
        <f t="shared" si="2"/>
        <v>135</v>
      </c>
      <c r="EF7" s="264">
        <f t="shared" si="2"/>
        <v>136</v>
      </c>
      <c r="EG7" s="264">
        <f t="shared" si="2"/>
        <v>137</v>
      </c>
      <c r="EH7" s="264">
        <f t="shared" si="2"/>
        <v>138</v>
      </c>
      <c r="EI7" s="264">
        <f t="shared" si="2"/>
        <v>139</v>
      </c>
      <c r="EJ7" s="264">
        <f t="shared" si="2"/>
        <v>140</v>
      </c>
      <c r="EK7" s="264">
        <f t="shared" si="2"/>
        <v>141</v>
      </c>
      <c r="EL7" s="264">
        <f t="shared" si="2"/>
        <v>142</v>
      </c>
      <c r="EM7" s="264">
        <f t="shared" si="2"/>
        <v>143</v>
      </c>
      <c r="EN7" s="264">
        <f t="shared" si="2"/>
        <v>144</v>
      </c>
      <c r="EO7" s="264">
        <f t="shared" si="2"/>
        <v>145</v>
      </c>
      <c r="EP7" s="264">
        <f t="shared" si="2"/>
        <v>146</v>
      </c>
      <c r="EQ7" s="264">
        <f t="shared" si="2"/>
        <v>147</v>
      </c>
      <c r="ER7" s="264">
        <f t="shared" si="2"/>
        <v>148</v>
      </c>
      <c r="ES7" s="264">
        <f t="shared" si="2"/>
        <v>149</v>
      </c>
      <c r="ET7" s="264">
        <f t="shared" si="2"/>
        <v>150</v>
      </c>
    </row>
    <row r="8" spans="1:150" s="271" customFormat="1" ht="12.75">
      <c r="A8" s="265">
        <f>'Anexa 01'!D81</f>
        <v>-389257597</v>
      </c>
      <c r="B8" s="265">
        <f>'Anexa 01'!D74</f>
        <v>-389257597</v>
      </c>
      <c r="C8" s="266">
        <f>A8-B8</f>
        <v>0</v>
      </c>
      <c r="D8" s="265">
        <f>'Anexa 01'!E81</f>
        <v>-586423556</v>
      </c>
      <c r="E8" s="265">
        <f>'Anexa 01'!E74</f>
        <v>-586423556</v>
      </c>
      <c r="F8" s="266">
        <f>D8-E8</f>
        <v>0</v>
      </c>
      <c r="G8" s="267">
        <f>'Anexa 01'!D79</f>
        <v>0</v>
      </c>
      <c r="H8" s="267">
        <f>'Anexa 02'!D43</f>
        <v>0</v>
      </c>
      <c r="I8" s="266">
        <f>G8-H8</f>
        <v>0</v>
      </c>
      <c r="J8" s="267">
        <f>'Anexa 01'!E79</f>
        <v>0</v>
      </c>
      <c r="K8" s="267">
        <f>'Anexa 02'!E43</f>
        <v>0</v>
      </c>
      <c r="L8" s="266">
        <f>J8-K8</f>
        <v>0</v>
      </c>
      <c r="M8" s="267">
        <f>'Anexa 01'!D80</f>
        <v>389049099</v>
      </c>
      <c r="N8" s="267">
        <f>'Anexa 02'!D44</f>
        <v>389049099</v>
      </c>
      <c r="O8" s="266">
        <f>M8-N8</f>
        <v>0</v>
      </c>
      <c r="P8" s="267">
        <f>'Anexa 01'!E80</f>
        <v>586074327</v>
      </c>
      <c r="Q8" s="267">
        <f>'Anexa 02'!E44</f>
        <v>586074327</v>
      </c>
      <c r="R8" s="266">
        <f>P8-Q8</f>
        <v>0</v>
      </c>
      <c r="S8" s="267">
        <f>'Anexa 01'!D35</f>
        <v>0</v>
      </c>
      <c r="T8" s="267">
        <f>'Anexa 03'!C22</f>
        <v>0</v>
      </c>
      <c r="U8" s="266">
        <f>S8-T8</f>
        <v>0</v>
      </c>
      <c r="V8" s="267">
        <f>'Anexa 01'!E35</f>
        <v>0</v>
      </c>
      <c r="W8" s="267">
        <f>'Anexa 03'!C26-'Anexa 03'!E26</f>
        <v>0</v>
      </c>
      <c r="X8" s="266">
        <f>V8-W8</f>
        <v>0</v>
      </c>
      <c r="Y8" s="267">
        <f>'Anexa 01'!E56</f>
        <v>585986030</v>
      </c>
      <c r="Z8" s="267">
        <f>-'Anexa 03'!E26</f>
        <v>585986030</v>
      </c>
      <c r="AA8" s="266">
        <f>Y8-Z8</f>
        <v>0</v>
      </c>
      <c r="AB8" s="267">
        <f>'Anexa 01'!D38</f>
        <v>0</v>
      </c>
      <c r="AC8" s="267">
        <f>'Anexa 04'!D23</f>
        <v>0</v>
      </c>
      <c r="AD8" s="266">
        <f>AB8-AC8</f>
        <v>0</v>
      </c>
      <c r="AE8" s="267">
        <f>'Anexa 01'!E38</f>
        <v>0</v>
      </c>
      <c r="AF8" s="267">
        <f>'Anexa 04'!D26</f>
        <v>0</v>
      </c>
      <c r="AG8" s="266">
        <f>AE8-AF8</f>
        <v>0</v>
      </c>
      <c r="AH8" s="267">
        <f>'Anexa 01'!D35</f>
        <v>0</v>
      </c>
      <c r="AI8" s="267">
        <f>'Anexa 40a'!D20</f>
        <v>0</v>
      </c>
      <c r="AJ8" s="266">
        <f>AI8-AH8</f>
        <v>0</v>
      </c>
      <c r="AK8" s="267">
        <f>'Anexa 01'!E35</f>
        <v>0</v>
      </c>
      <c r="AL8" s="267">
        <f>'Anexa 40a'!E20</f>
        <v>0</v>
      </c>
      <c r="AM8" s="266">
        <f>AL8-AK8</f>
        <v>0</v>
      </c>
      <c r="AN8" s="267">
        <f>'Anexa 01'!D38</f>
        <v>0</v>
      </c>
      <c r="AO8" s="267">
        <f>'Anexa 40a'!D63</f>
        <v>0</v>
      </c>
      <c r="AP8" s="266">
        <f>AO8-AN8</f>
        <v>0</v>
      </c>
      <c r="AQ8" s="267">
        <f>'Anexa 01'!E38</f>
        <v>0</v>
      </c>
      <c r="AR8" s="267">
        <f>'Anexa 40a'!E63</f>
        <v>0</v>
      </c>
      <c r="AS8" s="266">
        <f>AR8-AQ8</f>
        <v>0</v>
      </c>
      <c r="AT8" s="267">
        <f>'Anexa 01'!D50</f>
        <v>0</v>
      </c>
      <c r="AU8" s="267">
        <f>'Anexa 40a'!D398</f>
        <v>0</v>
      </c>
      <c r="AV8" s="266">
        <f>AT8-AU8</f>
        <v>0</v>
      </c>
      <c r="AW8" s="267">
        <f>'Anexa 01'!E50</f>
        <v>0</v>
      </c>
      <c r="AX8" s="267">
        <f>'Anexa 40a'!E398</f>
        <v>0</v>
      </c>
      <c r="AY8" s="266">
        <f>AW8-AX8</f>
        <v>0</v>
      </c>
      <c r="AZ8" s="267">
        <f>'Anexa 01'!D52</f>
        <v>0</v>
      </c>
      <c r="BA8" s="267">
        <f>'Anexa 40a'!D437</f>
        <v>0</v>
      </c>
      <c r="BB8" s="266">
        <f>AZ8-BA8</f>
        <v>0</v>
      </c>
      <c r="BC8" s="267">
        <f>'Anexa 01'!E52</f>
        <v>0</v>
      </c>
      <c r="BD8" s="267">
        <f>'Anexa 40a'!E437</f>
        <v>0</v>
      </c>
      <c r="BE8" s="266">
        <f>BC8-BD8</f>
        <v>0</v>
      </c>
      <c r="BF8" s="267">
        <f>'Anexa 01'!D57</f>
        <v>34748</v>
      </c>
      <c r="BG8" s="267">
        <f>'Anexa 40a'!D406</f>
        <v>34748</v>
      </c>
      <c r="BH8" s="266">
        <f>BF8-BG8</f>
        <v>0</v>
      </c>
      <c r="BI8" s="267">
        <f>'Anexa 01'!E57</f>
        <v>125002</v>
      </c>
      <c r="BJ8" s="267">
        <f>'Anexa 40a'!E406</f>
        <v>125002</v>
      </c>
      <c r="BK8" s="266">
        <f>BI8-BJ8</f>
        <v>0</v>
      </c>
      <c r="BL8" s="267">
        <f>'Anexa 01'!D59</f>
        <v>20349</v>
      </c>
      <c r="BM8" s="267">
        <f>'Anexa 40a'!D416</f>
        <v>20349</v>
      </c>
      <c r="BN8" s="266">
        <f>BL8-BM8</f>
        <v>0</v>
      </c>
      <c r="BO8" s="267">
        <f>'Anexa 01'!E59</f>
        <v>89989</v>
      </c>
      <c r="BP8" s="267">
        <f>'Anexa 40a'!E416</f>
        <v>89989</v>
      </c>
      <c r="BQ8" s="266">
        <f>BO8-BP8</f>
        <v>0</v>
      </c>
      <c r="BR8" s="268">
        <f>'Anexa 01'!D62</f>
        <v>0</v>
      </c>
      <c r="BS8" s="267">
        <f>'Anexa 40a'!D425+'Anexa 40a'!D426+'Anexa 40a'!D427</f>
        <v>0</v>
      </c>
      <c r="BT8" s="266">
        <f>BR8-BS8</f>
        <v>0</v>
      </c>
      <c r="BU8" s="267">
        <f>'Anexa 01'!D67</f>
        <v>0</v>
      </c>
      <c r="BV8" s="267">
        <f>'Anexa 40a'!D417</f>
        <v>0</v>
      </c>
      <c r="BW8" s="266">
        <f>BU8-BV8</f>
        <v>0</v>
      </c>
      <c r="BX8" s="267">
        <f>'Anexa 01'!E67</f>
        <v>0</v>
      </c>
      <c r="BY8" s="267">
        <f>'Anexa 40a'!E417</f>
        <v>0</v>
      </c>
      <c r="BZ8" s="266">
        <f>BX8-BY8</f>
        <v>0</v>
      </c>
      <c r="CA8" s="267">
        <f>'Anexa 01'!D68</f>
        <v>407101</v>
      </c>
      <c r="CB8" s="267">
        <f>'Anexa 40a'!D418</f>
        <v>407101</v>
      </c>
      <c r="CC8" s="266">
        <f>CA8-CB8</f>
        <v>0</v>
      </c>
      <c r="CD8" s="267">
        <f>'Anexa 01'!E68</f>
        <v>330387</v>
      </c>
      <c r="CE8" s="267">
        <f>'Anexa 40a'!E418</f>
        <v>330387</v>
      </c>
      <c r="CF8" s="266">
        <f>CD8-CE8</f>
        <v>0</v>
      </c>
      <c r="CG8" s="267">
        <f>'Anexa 01'!D71</f>
        <v>0</v>
      </c>
      <c r="CH8" s="267">
        <f>'Anexa 40a'!D445</f>
        <v>0</v>
      </c>
      <c r="CI8" s="266">
        <f>CG8-CH8</f>
        <v>0</v>
      </c>
      <c r="CJ8" s="267">
        <f>'Anexa 01'!E71</f>
        <v>0</v>
      </c>
      <c r="CK8" s="267">
        <f>'Anexa 40a'!E445</f>
        <v>0</v>
      </c>
      <c r="CL8" s="266">
        <f>CJ8-CK8</f>
        <v>0</v>
      </c>
      <c r="CM8" s="267">
        <f>'Anexa 03'!C22</f>
        <v>0</v>
      </c>
      <c r="CN8" s="267">
        <f>'Anexa 40a'!D20</f>
        <v>0</v>
      </c>
      <c r="CO8" s="266">
        <f>CM8-CN8</f>
        <v>0</v>
      </c>
      <c r="CP8" s="267">
        <f>'Anexa 03'!C26-'Anexa 03'!E26</f>
        <v>0</v>
      </c>
      <c r="CQ8" s="267">
        <f>'Anexa 40a'!E20</f>
        <v>0</v>
      </c>
      <c r="CR8" s="266">
        <f>CP8-CQ8</f>
        <v>0</v>
      </c>
      <c r="CS8" s="267">
        <f>'Anexa 03'!D22</f>
        <v>0</v>
      </c>
      <c r="CT8" s="267">
        <f>'Anexa 40a'!D16</f>
        <v>0</v>
      </c>
      <c r="CU8" s="266">
        <f>CS8-CT8</f>
        <v>0</v>
      </c>
      <c r="CV8" s="267">
        <f>'Anexa 03'!D26</f>
        <v>0</v>
      </c>
      <c r="CW8" s="267">
        <f>'Anexa 40a'!E16</f>
        <v>0</v>
      </c>
      <c r="CX8" s="266">
        <f>CW8-CV8</f>
        <v>0</v>
      </c>
      <c r="CY8" s="267">
        <f>'Anexa 04'!D23</f>
        <v>0</v>
      </c>
      <c r="CZ8" s="267">
        <f>'Anexa 40a'!D63</f>
        <v>0</v>
      </c>
      <c r="DA8" s="266">
        <f>CZ8-CY8</f>
        <v>0</v>
      </c>
      <c r="DB8" s="267">
        <f>'Anexa 04'!D26</f>
        <v>0</v>
      </c>
      <c r="DC8" s="267">
        <f>'Anexa 40a'!E63</f>
        <v>0</v>
      </c>
      <c r="DD8" s="266">
        <f>DC8-DB8</f>
        <v>0</v>
      </c>
      <c r="DE8" s="267">
        <f>'Anexa 04'!D23</f>
        <v>0</v>
      </c>
      <c r="DF8" s="267">
        <f>'Anexa 40a'!D63</f>
        <v>0</v>
      </c>
      <c r="DG8" s="266">
        <f>DE8-DF8</f>
        <v>0</v>
      </c>
      <c r="DH8" s="267">
        <f>'Anexa 04'!D26</f>
        <v>0</v>
      </c>
      <c r="DI8" s="267">
        <f>'Anexa 40a'!E63</f>
        <v>0</v>
      </c>
      <c r="DJ8" s="266">
        <f>DI8-DH8</f>
        <v>0</v>
      </c>
      <c r="DK8" s="267">
        <f>'Anexa 03'!E26</f>
        <v>-585986030</v>
      </c>
      <c r="DL8" s="267">
        <f>'Anexa 06'!J13</f>
        <v>585986030</v>
      </c>
      <c r="DM8" s="266">
        <f>DK8+DL8</f>
        <v>0</v>
      </c>
      <c r="DN8" s="267">
        <f>'Anexa 02'!E21+'Anexa 02'!E26+'Anexa 02'!E34</f>
        <v>586074327</v>
      </c>
      <c r="DO8" s="267">
        <f>'Anexa 06'!L13</f>
        <v>586074327</v>
      </c>
      <c r="DP8" s="266">
        <f>DO8-DN8</f>
        <v>0</v>
      </c>
      <c r="DQ8" s="269">
        <f>'Anexa 01'!D77</f>
        <v>0</v>
      </c>
      <c r="DR8" s="269">
        <f>'Anexa 34'!C53</f>
        <v>0</v>
      </c>
      <c r="DS8" s="270">
        <f>DQ8-DR8</f>
        <v>0</v>
      </c>
      <c r="DT8" s="269">
        <f>'Anexa 01'!E77</f>
        <v>0</v>
      </c>
      <c r="DU8" s="269">
        <f>'Anexa 34'!F53</f>
        <v>0</v>
      </c>
      <c r="DV8" s="270">
        <f>DT8-DU8</f>
        <v>0</v>
      </c>
      <c r="DW8" s="269">
        <f>'Anexa 01'!D78</f>
        <v>208498</v>
      </c>
      <c r="DX8" s="269">
        <f>'Anexa 34'!C54</f>
        <v>208498</v>
      </c>
      <c r="DY8" s="270">
        <f>DW8-DX8</f>
        <v>0</v>
      </c>
      <c r="DZ8" s="269">
        <f>'Anexa 01'!E78</f>
        <v>349229</v>
      </c>
      <c r="EA8" s="269">
        <f>'Anexa 34'!F54</f>
        <v>349229</v>
      </c>
      <c r="EB8" s="270">
        <f>DZ8-EA8</f>
        <v>0</v>
      </c>
      <c r="EC8" s="269">
        <f>'Anexa 01'!D79</f>
        <v>0</v>
      </c>
      <c r="ED8" s="269">
        <f>'Anexa 34'!C55</f>
        <v>0</v>
      </c>
      <c r="EE8" s="270">
        <f>EC8-ED8</f>
        <v>0</v>
      </c>
      <c r="EF8" s="269">
        <f>'Anexa 01'!E79</f>
        <v>0</v>
      </c>
      <c r="EG8" s="269">
        <f>'Anexa 34'!F55</f>
        <v>0</v>
      </c>
      <c r="EH8" s="270">
        <f>EF8-EG8</f>
        <v>0</v>
      </c>
      <c r="EI8" s="269">
        <f>'Anexa 01'!D80</f>
        <v>389049099</v>
      </c>
      <c r="EJ8" s="269">
        <f>'Anexa 34'!C56</f>
        <v>389049099</v>
      </c>
      <c r="EK8" s="270">
        <f>EI8-EJ8</f>
        <v>0</v>
      </c>
      <c r="EL8" s="269">
        <f>'Anexa 01'!E80</f>
        <v>586074327</v>
      </c>
      <c r="EM8" s="269">
        <f>'Anexa 34'!F56</f>
        <v>586074327</v>
      </c>
      <c r="EN8" s="270">
        <f>EL8-EM8</f>
        <v>0</v>
      </c>
      <c r="EO8" s="269">
        <f>'Anexa 01'!D81</f>
        <v>-389257597</v>
      </c>
      <c r="EP8" s="269">
        <f>'Anexa 34'!C57</f>
        <v>389257597</v>
      </c>
      <c r="EQ8" s="270">
        <f>EO8+EP8</f>
        <v>0</v>
      </c>
      <c r="ER8" s="269">
        <f>'Anexa 01'!E81</f>
        <v>-586423556</v>
      </c>
      <c r="ES8" s="269">
        <f>'Anexa 34'!F57</f>
        <v>586423556</v>
      </c>
      <c r="ET8" s="270">
        <f>ER8+ES8</f>
        <v>0</v>
      </c>
    </row>
    <row r="10" spans="3:123" ht="12.75">
      <c r="C10" s="208"/>
      <c r="F10" s="208"/>
      <c r="AT10" s="227"/>
      <c r="AU10" s="227"/>
      <c r="AV10" s="227"/>
      <c r="AW10" s="207"/>
      <c r="AX10" s="207"/>
      <c r="AY10" s="207"/>
      <c r="BB10" s="228"/>
      <c r="BE10" s="227"/>
      <c r="BF10" s="227"/>
      <c r="BG10" s="227"/>
      <c r="BH10" s="209"/>
      <c r="BK10" s="207"/>
      <c r="BL10" s="207"/>
      <c r="BM10" s="207"/>
      <c r="BN10" s="208"/>
      <c r="BQ10" s="226"/>
      <c r="BR10" s="226"/>
      <c r="BS10" s="226"/>
      <c r="BT10" s="22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6"/>
      <c r="CQ10" s="206"/>
      <c r="CR10" s="206"/>
      <c r="DK10" s="205"/>
      <c r="DL10" s="205"/>
      <c r="DM10" s="205"/>
      <c r="DQ10" s="229"/>
      <c r="DR10" s="229"/>
      <c r="DS10" s="229"/>
    </row>
  </sheetData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pane xSplit="3" ySplit="7" topLeftCell="D31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B41" sqref="B41"/>
    </sheetView>
  </sheetViews>
  <sheetFormatPr defaultColWidth="8.8515625" defaultRowHeight="12.75"/>
  <cols>
    <col min="1" max="1" width="5.140625" style="27" customWidth="1"/>
    <col min="2" max="2" width="55.7109375" style="7" customWidth="1"/>
    <col min="3" max="3" width="5.140625" style="2" customWidth="1"/>
    <col min="4" max="4" width="16.140625" style="20" customWidth="1"/>
    <col min="5" max="5" width="16.00390625" style="20" bestFit="1" customWidth="1"/>
    <col min="6" max="16384" width="8.8515625" style="2" customWidth="1"/>
  </cols>
  <sheetData>
    <row r="1" spans="1:6" ht="13.5" customHeight="1">
      <c r="A1" s="654" t="s">
        <v>1144</v>
      </c>
      <c r="B1" s="662"/>
      <c r="C1" s="449"/>
      <c r="D1" s="449"/>
      <c r="E1" s="450"/>
      <c r="F1" s="1"/>
    </row>
    <row r="2" spans="1:6" ht="13.5" customHeight="1">
      <c r="A2" s="654" t="s">
        <v>1145</v>
      </c>
      <c r="B2" s="662"/>
      <c r="C2" s="449"/>
      <c r="D2" s="449"/>
      <c r="E2" s="450"/>
      <c r="F2" s="1"/>
    </row>
    <row r="3" spans="1:5" ht="15">
      <c r="A3" s="451"/>
      <c r="B3" s="449"/>
      <c r="C3" s="449"/>
      <c r="D3" s="449"/>
      <c r="E3" s="450"/>
    </row>
    <row r="4" spans="1:5" ht="15">
      <c r="A4" s="667" t="s">
        <v>1150</v>
      </c>
      <c r="B4" s="668"/>
      <c r="C4" s="668"/>
      <c r="D4" s="668"/>
      <c r="E4" s="668"/>
    </row>
    <row r="5" spans="1:5" ht="15">
      <c r="A5" s="663" t="s">
        <v>1151</v>
      </c>
      <c r="B5" s="663"/>
      <c r="C5" s="663"/>
      <c r="D5" s="663"/>
      <c r="E5" s="663"/>
    </row>
    <row r="6" spans="1:8" ht="15.75" thickBot="1">
      <c r="A6" s="326" t="s">
        <v>374</v>
      </c>
      <c r="B6" s="353"/>
      <c r="C6" s="326"/>
      <c r="D6" s="452"/>
      <c r="E6" s="452" t="s">
        <v>375</v>
      </c>
      <c r="H6" s="27"/>
    </row>
    <row r="7" spans="1:5" ht="30" customHeight="1">
      <c r="A7" s="664" t="s">
        <v>376</v>
      </c>
      <c r="B7" s="21" t="s">
        <v>377</v>
      </c>
      <c r="C7" s="103" t="s">
        <v>350</v>
      </c>
      <c r="D7" s="104" t="s">
        <v>1055</v>
      </c>
      <c r="E7" s="104" t="s">
        <v>1068</v>
      </c>
    </row>
    <row r="8" spans="1:5" ht="18" customHeight="1">
      <c r="A8" s="665"/>
      <c r="B8" s="115" t="s">
        <v>322</v>
      </c>
      <c r="C8" s="113" t="s">
        <v>365</v>
      </c>
      <c r="D8" s="116">
        <v>1</v>
      </c>
      <c r="E8" s="118">
        <v>2</v>
      </c>
    </row>
    <row r="9" spans="1:5" ht="17.25" customHeight="1">
      <c r="A9" s="22" t="s">
        <v>437</v>
      </c>
      <c r="B9" s="15" t="s">
        <v>378</v>
      </c>
      <c r="C9" s="23" t="s">
        <v>332</v>
      </c>
      <c r="D9" s="24"/>
      <c r="E9" s="25"/>
    </row>
    <row r="10" spans="1:5" ht="106.5" customHeight="1">
      <c r="A10" s="22" t="s">
        <v>359</v>
      </c>
      <c r="B10" s="15" t="s">
        <v>1126</v>
      </c>
      <c r="C10" s="23" t="s">
        <v>333</v>
      </c>
      <c r="D10" s="24"/>
      <c r="E10" s="24"/>
    </row>
    <row r="11" spans="1:5" ht="29.25" customHeight="1">
      <c r="A11" s="22" t="s">
        <v>360</v>
      </c>
      <c r="B11" s="15" t="s">
        <v>1127</v>
      </c>
      <c r="C11" s="23" t="s">
        <v>334</v>
      </c>
      <c r="D11" s="24"/>
      <c r="E11" s="24"/>
    </row>
    <row r="12" spans="1:5" ht="45">
      <c r="A12" s="22" t="s">
        <v>361</v>
      </c>
      <c r="B12" s="15" t="s">
        <v>1128</v>
      </c>
      <c r="C12" s="23" t="s">
        <v>335</v>
      </c>
      <c r="D12" s="24"/>
      <c r="E12" s="24"/>
    </row>
    <row r="13" spans="1:5" ht="45">
      <c r="A13" s="22" t="s">
        <v>362</v>
      </c>
      <c r="B13" s="15" t="s">
        <v>1129</v>
      </c>
      <c r="C13" s="23" t="s">
        <v>336</v>
      </c>
      <c r="D13" s="24"/>
      <c r="E13" s="24"/>
    </row>
    <row r="14" spans="1:5" s="71" customFormat="1" ht="29.25" customHeight="1">
      <c r="A14" s="74"/>
      <c r="B14" s="68" t="s">
        <v>379</v>
      </c>
      <c r="C14" s="75" t="s">
        <v>337</v>
      </c>
      <c r="D14" s="107">
        <f>D10+D11+D12+D13</f>
        <v>0</v>
      </c>
      <c r="E14" s="108">
        <f>E10+E11+E12+E13</f>
        <v>0</v>
      </c>
    </row>
    <row r="15" spans="1:5" ht="15" customHeight="1">
      <c r="A15" s="22" t="s">
        <v>722</v>
      </c>
      <c r="B15" s="15" t="s">
        <v>380</v>
      </c>
      <c r="C15" s="23" t="s">
        <v>338</v>
      </c>
      <c r="D15" s="24"/>
      <c r="E15" s="25"/>
    </row>
    <row r="16" spans="1:5" ht="43.5" customHeight="1">
      <c r="A16" s="22" t="s">
        <v>359</v>
      </c>
      <c r="B16" s="453" t="s">
        <v>1130</v>
      </c>
      <c r="C16" s="23" t="s">
        <v>339</v>
      </c>
      <c r="D16" s="24"/>
      <c r="E16" s="24"/>
    </row>
    <row r="17" spans="1:5" ht="48" customHeight="1">
      <c r="A17" s="22" t="s">
        <v>360</v>
      </c>
      <c r="B17" s="15" t="s">
        <v>1131</v>
      </c>
      <c r="C17" s="23" t="s">
        <v>342</v>
      </c>
      <c r="D17" s="24">
        <v>385290762</v>
      </c>
      <c r="E17" s="24">
        <v>580660431</v>
      </c>
    </row>
    <row r="18" spans="1:5" ht="110.25" customHeight="1">
      <c r="A18" s="22" t="s">
        <v>361</v>
      </c>
      <c r="B18" s="15" t="s">
        <v>1132</v>
      </c>
      <c r="C18" s="26">
        <v>10</v>
      </c>
      <c r="D18" s="24">
        <v>3754832</v>
      </c>
      <c r="E18" s="24">
        <v>5413221</v>
      </c>
    </row>
    <row r="19" spans="1:5" ht="45.75" customHeight="1">
      <c r="A19" s="22" t="s">
        <v>362</v>
      </c>
      <c r="B19" s="15" t="s">
        <v>1133</v>
      </c>
      <c r="C19" s="26">
        <v>11</v>
      </c>
      <c r="D19" s="24"/>
      <c r="E19" s="24"/>
    </row>
    <row r="20" spans="1:5" ht="29.25" customHeight="1">
      <c r="A20" s="22" t="s">
        <v>363</v>
      </c>
      <c r="B20" s="15" t="s">
        <v>1134</v>
      </c>
      <c r="C20" s="117">
        <v>12</v>
      </c>
      <c r="D20" s="24">
        <v>3505</v>
      </c>
      <c r="E20" s="24">
        <v>675</v>
      </c>
    </row>
    <row r="21" spans="1:5" s="71" customFormat="1" ht="18" customHeight="1">
      <c r="A21" s="119"/>
      <c r="B21" s="68" t="s">
        <v>381</v>
      </c>
      <c r="C21" s="78">
        <v>13</v>
      </c>
      <c r="D21" s="76">
        <f>D16+D17+D18+D19+D20</f>
        <v>389049099</v>
      </c>
      <c r="E21" s="77">
        <f>E16+E17+E18+E19+E20</f>
        <v>586074327</v>
      </c>
    </row>
    <row r="22" spans="1:5" ht="18" customHeight="1">
      <c r="A22" s="22" t="s">
        <v>382</v>
      </c>
      <c r="B22" s="15" t="s">
        <v>383</v>
      </c>
      <c r="C22" s="26">
        <v>14</v>
      </c>
      <c r="D22" s="24"/>
      <c r="E22" s="25"/>
    </row>
    <row r="23" spans="1:5" ht="19.5" customHeight="1">
      <c r="A23" s="22"/>
      <c r="B23" s="15" t="s">
        <v>384</v>
      </c>
      <c r="C23" s="26">
        <v>15</v>
      </c>
      <c r="D23" s="24"/>
      <c r="E23" s="25"/>
    </row>
    <row r="24" spans="1:5" s="71" customFormat="1" ht="18.75" customHeight="1">
      <c r="A24" s="74"/>
      <c r="B24" s="68" t="s">
        <v>385</v>
      </c>
      <c r="C24" s="78">
        <v>16</v>
      </c>
      <c r="D24" s="76">
        <f>D21-D14</f>
        <v>389049099</v>
      </c>
      <c r="E24" s="77">
        <f>E21-E14</f>
        <v>586074327</v>
      </c>
    </row>
    <row r="25" spans="1:5" ht="42" customHeight="1">
      <c r="A25" s="22" t="s">
        <v>386</v>
      </c>
      <c r="B25" s="15" t="s">
        <v>1135</v>
      </c>
      <c r="C25" s="26">
        <v>17</v>
      </c>
      <c r="D25" s="24"/>
      <c r="E25" s="24"/>
    </row>
    <row r="26" spans="1:5" ht="45.75" customHeight="1">
      <c r="A26" s="22" t="s">
        <v>387</v>
      </c>
      <c r="B26" s="15" t="s">
        <v>1136</v>
      </c>
      <c r="C26" s="26">
        <v>18</v>
      </c>
      <c r="D26" s="24"/>
      <c r="E26" s="24"/>
    </row>
    <row r="27" spans="1:5" ht="18" customHeight="1">
      <c r="A27" s="22" t="s">
        <v>388</v>
      </c>
      <c r="B27" s="15" t="s">
        <v>389</v>
      </c>
      <c r="C27" s="26">
        <v>19</v>
      </c>
      <c r="D27" s="24"/>
      <c r="E27" s="24"/>
    </row>
    <row r="28" spans="1:5" s="71" customFormat="1" ht="21" customHeight="1">
      <c r="A28" s="74"/>
      <c r="B28" s="68" t="s">
        <v>390</v>
      </c>
      <c r="C28" s="78">
        <v>20</v>
      </c>
      <c r="D28" s="24"/>
      <c r="E28" s="25"/>
    </row>
    <row r="29" spans="1:5" s="71" customFormat="1" ht="19.5" customHeight="1">
      <c r="A29" s="74"/>
      <c r="B29" s="68" t="s">
        <v>391</v>
      </c>
      <c r="C29" s="78">
        <v>21</v>
      </c>
      <c r="D29" s="76">
        <f>D26-D25</f>
        <v>0</v>
      </c>
      <c r="E29" s="77">
        <f>E26-E25</f>
        <v>0</v>
      </c>
    </row>
    <row r="30" spans="1:5" ht="20.25" customHeight="1">
      <c r="A30" s="22" t="s">
        <v>392</v>
      </c>
      <c r="B30" s="15" t="s">
        <v>393</v>
      </c>
      <c r="C30" s="26">
        <v>22</v>
      </c>
      <c r="D30" s="24"/>
      <c r="E30" s="25"/>
    </row>
    <row r="31" spans="1:5" ht="19.5" customHeight="1">
      <c r="A31" s="22"/>
      <c r="B31" s="15" t="s">
        <v>394</v>
      </c>
      <c r="C31" s="26">
        <v>23</v>
      </c>
      <c r="D31" s="24"/>
      <c r="E31" s="25"/>
    </row>
    <row r="32" spans="1:5" s="71" customFormat="1" ht="18" customHeight="1">
      <c r="A32" s="74"/>
      <c r="B32" s="68" t="s">
        <v>395</v>
      </c>
      <c r="C32" s="78">
        <v>24</v>
      </c>
      <c r="D32" s="76">
        <f>D24+D29-D23-D28</f>
        <v>389049099</v>
      </c>
      <c r="E32" s="77">
        <f>E24+E29-E23-E28</f>
        <v>586074327</v>
      </c>
    </row>
    <row r="33" spans="1:5" ht="30">
      <c r="A33" s="22" t="s">
        <v>396</v>
      </c>
      <c r="B33" s="15" t="s">
        <v>484</v>
      </c>
      <c r="C33" s="26">
        <v>25</v>
      </c>
      <c r="D33" s="24"/>
      <c r="E33" s="24"/>
    </row>
    <row r="34" spans="1:5" ht="15">
      <c r="A34" s="22" t="s">
        <v>397</v>
      </c>
      <c r="B34" s="15" t="s">
        <v>1137</v>
      </c>
      <c r="C34" s="26">
        <v>26</v>
      </c>
      <c r="D34" s="24"/>
      <c r="E34" s="24"/>
    </row>
    <row r="35" spans="1:5" ht="19.5" customHeight="1">
      <c r="A35" s="22" t="s">
        <v>398</v>
      </c>
      <c r="B35" s="15" t="s">
        <v>399</v>
      </c>
      <c r="C35" s="26">
        <v>27</v>
      </c>
      <c r="D35" s="24"/>
      <c r="E35" s="24"/>
    </row>
    <row r="36" spans="1:5" s="71" customFormat="1" ht="18" customHeight="1">
      <c r="A36" s="74"/>
      <c r="B36" s="68" t="s">
        <v>400</v>
      </c>
      <c r="C36" s="78">
        <v>28</v>
      </c>
      <c r="D36" s="76">
        <f>D33-D34</f>
        <v>0</v>
      </c>
      <c r="E36" s="77">
        <f>E33-E34</f>
        <v>0</v>
      </c>
    </row>
    <row r="37" spans="1:5" s="71" customFormat="1" ht="15" customHeight="1">
      <c r="A37" s="74"/>
      <c r="B37" s="68" t="s">
        <v>401</v>
      </c>
      <c r="C37" s="78">
        <v>29</v>
      </c>
      <c r="D37" s="76">
        <f>D34-D33</f>
        <v>0</v>
      </c>
      <c r="E37" s="77">
        <f>E34-E33</f>
        <v>0</v>
      </c>
    </row>
    <row r="38" spans="1:5" ht="21.75" customHeight="1">
      <c r="A38" s="22" t="s">
        <v>402</v>
      </c>
      <c r="B38" s="15" t="s">
        <v>890</v>
      </c>
      <c r="C38" s="26" t="s">
        <v>36</v>
      </c>
      <c r="D38" s="24"/>
      <c r="E38" s="25"/>
    </row>
    <row r="39" spans="1:5" ht="17.25" customHeight="1">
      <c r="A39" s="22"/>
      <c r="B39" s="15" t="s">
        <v>403</v>
      </c>
      <c r="C39" s="26" t="s">
        <v>719</v>
      </c>
      <c r="D39" s="76"/>
      <c r="E39" s="77"/>
    </row>
    <row r="40" spans="1:5" s="71" customFormat="1" ht="18" customHeight="1">
      <c r="A40" s="74"/>
      <c r="B40" s="68" t="s">
        <v>404</v>
      </c>
      <c r="C40" s="78" t="s">
        <v>720</v>
      </c>
      <c r="D40" s="76">
        <f>D32+D37-D31-D36</f>
        <v>389049099</v>
      </c>
      <c r="E40" s="77">
        <f>E32+E37-E31-E36</f>
        <v>586074327</v>
      </c>
    </row>
    <row r="41" spans="1:5" ht="15">
      <c r="A41" s="120"/>
      <c r="B41" s="110" t="s">
        <v>1005</v>
      </c>
      <c r="C41" s="111" t="s">
        <v>721</v>
      </c>
      <c r="D41" s="112"/>
      <c r="E41" s="121"/>
    </row>
    <row r="42" spans="1:5" ht="15">
      <c r="A42" s="22" t="s">
        <v>723</v>
      </c>
      <c r="B42" s="15" t="s">
        <v>891</v>
      </c>
      <c r="C42" s="26">
        <v>30</v>
      </c>
      <c r="D42" s="24"/>
      <c r="E42" s="25"/>
    </row>
    <row r="43" spans="1:5" ht="15">
      <c r="A43" s="22"/>
      <c r="B43" s="68" t="s">
        <v>892</v>
      </c>
      <c r="C43" s="26">
        <v>31</v>
      </c>
      <c r="D43" s="76">
        <f>D39+D41</f>
        <v>0</v>
      </c>
      <c r="E43" s="76">
        <f>E39+E41</f>
        <v>0</v>
      </c>
    </row>
    <row r="44" spans="1:5" ht="15.75" thickBot="1">
      <c r="A44" s="122"/>
      <c r="B44" s="68" t="s">
        <v>893</v>
      </c>
      <c r="C44" s="123">
        <v>32</v>
      </c>
      <c r="D44" s="124">
        <f>D40+D41</f>
        <v>389049099</v>
      </c>
      <c r="E44" s="124">
        <f>E40+E41</f>
        <v>586074327</v>
      </c>
    </row>
    <row r="45" ht="15">
      <c r="B45" s="7" t="s">
        <v>724</v>
      </c>
    </row>
    <row r="49" spans="1:5" s="7" customFormat="1" ht="15">
      <c r="A49" s="27"/>
      <c r="C49" s="2"/>
      <c r="D49" s="20"/>
      <c r="E49" s="20"/>
    </row>
    <row r="50" spans="3:5" s="7" customFormat="1" ht="15">
      <c r="C50" s="19"/>
      <c r="D50" s="666"/>
      <c r="E50" s="666"/>
    </row>
    <row r="51" spans="2:5" s="7" customFormat="1" ht="15">
      <c r="B51" s="389" t="s">
        <v>1093</v>
      </c>
      <c r="C51" s="658" t="s">
        <v>1152</v>
      </c>
      <c r="D51" s="655"/>
      <c r="E51" s="655"/>
    </row>
    <row r="52" spans="2:5" s="7" customFormat="1" ht="15">
      <c r="B52" s="389" t="s">
        <v>1092</v>
      </c>
      <c r="C52" s="658" t="s">
        <v>1094</v>
      </c>
      <c r="D52" s="655"/>
      <c r="E52" s="655"/>
    </row>
    <row r="53" spans="2:5" s="7" customFormat="1" ht="15">
      <c r="B53" s="363"/>
      <c r="C53" s="362"/>
      <c r="D53" s="459"/>
      <c r="E53" s="459"/>
    </row>
    <row r="54" spans="2:5" s="7" customFormat="1" ht="15">
      <c r="B54" s="363"/>
      <c r="C54" s="362"/>
      <c r="D54" s="459"/>
      <c r="E54" s="459"/>
    </row>
    <row r="55" spans="2:5" s="7" customFormat="1" ht="15">
      <c r="B55" s="363"/>
      <c r="C55" s="362"/>
      <c r="D55" s="658" t="s">
        <v>1095</v>
      </c>
      <c r="E55" s="658"/>
    </row>
    <row r="56" spans="2:5" s="7" customFormat="1" ht="15">
      <c r="B56" s="363"/>
      <c r="C56" s="362"/>
      <c r="D56" s="659" t="s">
        <v>1096</v>
      </c>
      <c r="E56" s="659"/>
    </row>
    <row r="57" spans="3:5" s="7" customFormat="1" ht="15">
      <c r="C57" s="19"/>
      <c r="D57" s="8"/>
      <c r="E57" s="8"/>
    </row>
    <row r="58" spans="3:5" s="7" customFormat="1" ht="15">
      <c r="C58" s="19"/>
      <c r="D58" s="8"/>
      <c r="E58" s="8"/>
    </row>
    <row r="59" spans="3:5" s="7" customFormat="1" ht="15">
      <c r="C59" s="19"/>
      <c r="D59" s="8"/>
      <c r="E59" s="8"/>
    </row>
    <row r="60" spans="1:5" ht="15">
      <c r="A60" s="7"/>
      <c r="C60" s="19"/>
      <c r="D60" s="8"/>
      <c r="E60" s="8"/>
    </row>
    <row r="61" spans="1:5" ht="15">
      <c r="A61" s="7"/>
      <c r="C61" s="19"/>
      <c r="D61" s="8"/>
      <c r="E61" s="4"/>
    </row>
    <row r="62" spans="1:5" ht="15">
      <c r="A62" s="7"/>
      <c r="C62" s="19"/>
      <c r="D62" s="8"/>
      <c r="E62" s="4"/>
    </row>
  </sheetData>
  <sheetProtection/>
  <mergeCells count="10">
    <mergeCell ref="D56:E56"/>
    <mergeCell ref="A1:B1"/>
    <mergeCell ref="A2:B2"/>
    <mergeCell ref="A5:E5"/>
    <mergeCell ref="C51:E51"/>
    <mergeCell ref="C52:E52"/>
    <mergeCell ref="D55:E55"/>
    <mergeCell ref="A7:A8"/>
    <mergeCell ref="D50:E50"/>
    <mergeCell ref="A4:E4"/>
  </mergeCells>
  <printOptions horizontalCentered="1"/>
  <pageMargins left="0.2362204724409449" right="0.2362204724409449" top="0.2755905511811024" bottom="0.2362204724409449" header="0.275590551181102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4" sqref="A4:F4"/>
    </sheetView>
  </sheetViews>
  <sheetFormatPr defaultColWidth="8.8515625" defaultRowHeight="12.75"/>
  <cols>
    <col min="1" max="1" width="41.8515625" style="321" customWidth="1"/>
    <col min="2" max="2" width="8.140625" style="465" customWidth="1"/>
    <col min="3" max="3" width="16.00390625" style="322" bestFit="1" customWidth="1"/>
    <col min="4" max="4" width="11.421875" style="322" customWidth="1"/>
    <col min="5" max="5" width="16.00390625" style="322" bestFit="1" customWidth="1"/>
    <col min="6" max="6" width="17.00390625" style="322" customWidth="1"/>
    <col min="7" max="8" width="8.8515625" style="321" customWidth="1"/>
    <col min="9" max="9" width="14.7109375" style="321" bestFit="1" customWidth="1"/>
    <col min="10" max="16384" width="8.8515625" style="321" customWidth="1"/>
  </cols>
  <sheetData>
    <row r="1" spans="1:6" s="362" customFormat="1" ht="13.5" customHeight="1">
      <c r="A1" s="654" t="s">
        <v>1144</v>
      </c>
      <c r="B1" s="662"/>
      <c r="C1" s="1"/>
      <c r="D1" s="1"/>
      <c r="E1" s="1"/>
      <c r="F1" s="435" t="s">
        <v>405</v>
      </c>
    </row>
    <row r="2" spans="1:6" s="362" customFormat="1" ht="13.5" customHeight="1">
      <c r="A2" s="654" t="s">
        <v>1145</v>
      </c>
      <c r="B2" s="662"/>
      <c r="C2" s="388"/>
      <c r="D2" s="388"/>
      <c r="E2" s="464"/>
      <c r="F2" s="464"/>
    </row>
    <row r="3" spans="1:6" s="362" customFormat="1" ht="13.5" customHeight="1">
      <c r="A3" s="669" t="s">
        <v>1155</v>
      </c>
      <c r="B3" s="669"/>
      <c r="C3" s="669"/>
      <c r="D3" s="669"/>
      <c r="E3" s="669"/>
      <c r="F3" s="669"/>
    </row>
    <row r="4" spans="1:6" ht="15">
      <c r="A4" s="669" t="s">
        <v>1147</v>
      </c>
      <c r="B4" s="669"/>
      <c r="C4" s="669"/>
      <c r="D4" s="669"/>
      <c r="E4" s="669"/>
      <c r="F4" s="669"/>
    </row>
    <row r="5" ht="15">
      <c r="F5" s="325"/>
    </row>
    <row r="6" spans="1:6" ht="15.75" thickBot="1">
      <c r="A6" s="465" t="s">
        <v>406</v>
      </c>
      <c r="E6" s="466"/>
      <c r="F6" s="324" t="s">
        <v>351</v>
      </c>
    </row>
    <row r="7" spans="1:6" s="30" customFormat="1" ht="36" customHeight="1" thickBot="1">
      <c r="A7" s="31" t="s">
        <v>407</v>
      </c>
      <c r="B7" s="32" t="s">
        <v>350</v>
      </c>
      <c r="C7" s="28"/>
      <c r="D7" s="29" t="s">
        <v>426</v>
      </c>
      <c r="E7" s="133">
        <v>7700000</v>
      </c>
      <c r="F7" s="29" t="s">
        <v>479</v>
      </c>
    </row>
    <row r="8" spans="1:6" ht="15.75" thickBot="1">
      <c r="A8" s="467" t="s">
        <v>321</v>
      </c>
      <c r="B8" s="468" t="s">
        <v>322</v>
      </c>
      <c r="C8" s="469" t="s">
        <v>478</v>
      </c>
      <c r="D8" s="469">
        <v>2</v>
      </c>
      <c r="E8" s="469">
        <v>3</v>
      </c>
      <c r="F8" s="366">
        <v>15</v>
      </c>
    </row>
    <row r="9" spans="1:6" ht="30" customHeight="1" thickBot="1">
      <c r="A9" s="470" t="s">
        <v>408</v>
      </c>
      <c r="B9" s="468">
        <v>1</v>
      </c>
      <c r="C9" s="471"/>
      <c r="D9" s="471"/>
      <c r="E9" s="471"/>
      <c r="F9" s="472"/>
    </row>
    <row r="10" spans="1:6" ht="26.25" customHeight="1" thickBot="1">
      <c r="A10" s="470" t="s">
        <v>409</v>
      </c>
      <c r="B10" s="468">
        <v>2</v>
      </c>
      <c r="C10" s="471">
        <f>D10+F10+E10</f>
        <v>261663</v>
      </c>
      <c r="D10" s="471">
        <v>261663</v>
      </c>
      <c r="E10" s="471"/>
      <c r="F10" s="471"/>
    </row>
    <row r="11" spans="1:6" ht="26.25" customHeight="1" thickBot="1">
      <c r="A11" s="470" t="s">
        <v>410</v>
      </c>
      <c r="B11" s="473">
        <v>3</v>
      </c>
      <c r="C11" s="471">
        <f>D11+F11+E11</f>
        <v>586247693</v>
      </c>
      <c r="D11" s="471">
        <v>261663</v>
      </c>
      <c r="E11" s="471">
        <v>585986030</v>
      </c>
      <c r="F11" s="471"/>
    </row>
    <row r="12" spans="1:6" s="454" customFormat="1" ht="37.5" customHeight="1" thickBot="1">
      <c r="A12" s="474" t="s">
        <v>411</v>
      </c>
      <c r="B12" s="475">
        <v>4</v>
      </c>
      <c r="C12" s="476">
        <f>C10-C11</f>
        <v>-585986030</v>
      </c>
      <c r="D12" s="476">
        <f>D10-D11</f>
        <v>0</v>
      </c>
      <c r="E12" s="476">
        <f>E10-E11</f>
        <v>-585986030</v>
      </c>
      <c r="F12" s="476">
        <f>F10-F11</f>
        <v>0</v>
      </c>
    </row>
    <row r="13" spans="1:6" ht="27" customHeight="1" thickBot="1">
      <c r="A13" s="470" t="s">
        <v>412</v>
      </c>
      <c r="B13" s="473">
        <v>5</v>
      </c>
      <c r="C13" s="471"/>
      <c r="D13" s="471"/>
      <c r="E13" s="471"/>
      <c r="F13" s="472"/>
    </row>
    <row r="14" spans="1:6" ht="24.75" customHeight="1" thickBot="1">
      <c r="A14" s="470" t="s">
        <v>413</v>
      </c>
      <c r="B14" s="473">
        <v>6</v>
      </c>
      <c r="C14" s="471">
        <f>D14+F14</f>
        <v>0</v>
      </c>
      <c r="D14" s="471"/>
      <c r="E14" s="471"/>
      <c r="F14" s="472"/>
    </row>
    <row r="15" spans="1:6" ht="24.75" customHeight="1" thickBot="1">
      <c r="A15" s="470" t="s">
        <v>410</v>
      </c>
      <c r="B15" s="473">
        <v>7</v>
      </c>
      <c r="C15" s="471">
        <f>D15+F15</f>
        <v>0</v>
      </c>
      <c r="D15" s="471"/>
      <c r="E15" s="471"/>
      <c r="F15" s="472"/>
    </row>
    <row r="16" spans="1:6" s="454" customFormat="1" ht="40.5" customHeight="1" thickBot="1">
      <c r="A16" s="474" t="s">
        <v>414</v>
      </c>
      <c r="B16" s="475">
        <v>8</v>
      </c>
      <c r="C16" s="476">
        <f>C14-C15</f>
        <v>0</v>
      </c>
      <c r="D16" s="476">
        <f>D14-D15</f>
        <v>0</v>
      </c>
      <c r="E16" s="476">
        <f>E14-E15</f>
        <v>0</v>
      </c>
      <c r="F16" s="476">
        <f>F14-F15</f>
        <v>0</v>
      </c>
    </row>
    <row r="17" spans="1:6" ht="29.25" customHeight="1" thickBot="1">
      <c r="A17" s="470" t="s">
        <v>415</v>
      </c>
      <c r="B17" s="473">
        <v>9</v>
      </c>
      <c r="C17" s="471"/>
      <c r="D17" s="471"/>
      <c r="E17" s="471"/>
      <c r="F17" s="472"/>
    </row>
    <row r="18" spans="1:6" ht="22.5" customHeight="1" thickBot="1">
      <c r="A18" s="470" t="s">
        <v>413</v>
      </c>
      <c r="B18" s="473">
        <v>10</v>
      </c>
      <c r="C18" s="471">
        <f>D18+F18</f>
        <v>0</v>
      </c>
      <c r="D18" s="471"/>
      <c r="E18" s="471"/>
      <c r="F18" s="472"/>
    </row>
    <row r="19" spans="1:6" ht="22.5" customHeight="1" thickBot="1">
      <c r="A19" s="470" t="s">
        <v>410</v>
      </c>
      <c r="B19" s="473">
        <v>11</v>
      </c>
      <c r="C19" s="471">
        <f>D19+F19</f>
        <v>0</v>
      </c>
      <c r="D19" s="471"/>
      <c r="E19" s="471"/>
      <c r="F19" s="472"/>
    </row>
    <row r="20" spans="1:6" s="454" customFormat="1" ht="36" customHeight="1" thickBot="1">
      <c r="A20" s="474" t="s">
        <v>416</v>
      </c>
      <c r="B20" s="475">
        <v>12</v>
      </c>
      <c r="C20" s="476">
        <f>C18-C19</f>
        <v>0</v>
      </c>
      <c r="D20" s="476">
        <f>D18-D19</f>
        <v>0</v>
      </c>
      <c r="E20" s="476">
        <f>E18-E19</f>
        <v>0</v>
      </c>
      <c r="F20" s="476">
        <f>F18-F19</f>
        <v>0</v>
      </c>
    </row>
    <row r="21" spans="1:6" s="454" customFormat="1" ht="53.25" customHeight="1" thickBot="1">
      <c r="A21" s="474" t="s">
        <v>485</v>
      </c>
      <c r="B21" s="475">
        <v>13</v>
      </c>
      <c r="C21" s="476">
        <f>C12+C16+C20</f>
        <v>-585986030</v>
      </c>
      <c r="D21" s="476">
        <f>D12+D16+D20</f>
        <v>0</v>
      </c>
      <c r="E21" s="476">
        <f>E12+E16+E20</f>
        <v>-585986030</v>
      </c>
      <c r="F21" s="476">
        <f>F12+F16+F20</f>
        <v>0</v>
      </c>
    </row>
    <row r="22" spans="1:6" ht="39" customHeight="1" thickBot="1">
      <c r="A22" s="470" t="s">
        <v>417</v>
      </c>
      <c r="B22" s="473">
        <v>14</v>
      </c>
      <c r="C22" s="476">
        <f>D22+E22+F22</f>
        <v>0</v>
      </c>
      <c r="D22" s="471"/>
      <c r="E22" s="471"/>
      <c r="F22" s="471"/>
    </row>
    <row r="23" spans="1:6" ht="30.75" thickBot="1">
      <c r="A23" s="470" t="s">
        <v>894</v>
      </c>
      <c r="B23" s="477" t="s">
        <v>1008</v>
      </c>
      <c r="C23" s="478" t="s">
        <v>320</v>
      </c>
      <c r="D23" s="478" t="s">
        <v>320</v>
      </c>
      <c r="E23" s="478" t="s">
        <v>320</v>
      </c>
      <c r="F23" s="478" t="s">
        <v>320</v>
      </c>
    </row>
    <row r="24" spans="1:6" ht="75.75" thickBot="1">
      <c r="A24" s="470" t="s">
        <v>1009</v>
      </c>
      <c r="B24" s="473" t="s">
        <v>1006</v>
      </c>
      <c r="C24" s="478" t="s">
        <v>320</v>
      </c>
      <c r="D24" s="478" t="s">
        <v>320</v>
      </c>
      <c r="E24" s="478" t="s">
        <v>320</v>
      </c>
      <c r="F24" s="478" t="s">
        <v>320</v>
      </c>
    </row>
    <row r="25" spans="1:6" ht="30.75" thickBot="1">
      <c r="A25" s="470" t="s">
        <v>895</v>
      </c>
      <c r="B25" s="473" t="s">
        <v>1007</v>
      </c>
      <c r="C25" s="478" t="s">
        <v>320</v>
      </c>
      <c r="D25" s="478" t="s">
        <v>320</v>
      </c>
      <c r="E25" s="478" t="s">
        <v>320</v>
      </c>
      <c r="F25" s="478" t="s">
        <v>320</v>
      </c>
    </row>
    <row r="26" spans="1:9" s="454" customFormat="1" ht="45.75" thickBot="1">
      <c r="A26" s="479" t="s">
        <v>896</v>
      </c>
      <c r="B26" s="475">
        <v>15</v>
      </c>
      <c r="C26" s="476">
        <f>C22+C21</f>
        <v>-585986030</v>
      </c>
      <c r="D26" s="476">
        <f>D22+D21</f>
        <v>0</v>
      </c>
      <c r="E26" s="476">
        <f>E22+E21</f>
        <v>-585986030</v>
      </c>
      <c r="F26" s="476">
        <f>F22+F21</f>
        <v>0</v>
      </c>
      <c r="I26" s="480"/>
    </row>
    <row r="27" spans="1:6" s="93" customFormat="1" ht="13.5" customHeight="1">
      <c r="A27" s="672"/>
      <c r="B27" s="672"/>
      <c r="C27" s="672"/>
      <c r="D27" s="672"/>
      <c r="E27" s="672"/>
      <c r="F27" s="672"/>
    </row>
    <row r="28" spans="1:6" s="93" customFormat="1" ht="12.75" customHeight="1">
      <c r="A28" s="671"/>
      <c r="B28" s="671"/>
      <c r="C28" s="671"/>
      <c r="D28" s="671"/>
      <c r="E28" s="671"/>
      <c r="F28" s="671"/>
    </row>
    <row r="29" spans="1:6" ht="18" customHeight="1">
      <c r="A29" s="481"/>
      <c r="B29" s="481"/>
      <c r="C29" s="481"/>
      <c r="D29" s="481"/>
      <c r="E29" s="481"/>
      <c r="F29" s="4"/>
    </row>
    <row r="30" spans="1:6" ht="15" customHeight="1">
      <c r="A30" s="658" t="s">
        <v>1093</v>
      </c>
      <c r="B30" s="658"/>
      <c r="D30" s="670" t="s">
        <v>1153</v>
      </c>
      <c r="E30" s="670"/>
      <c r="F30" s="670"/>
    </row>
    <row r="31" spans="1:6" ht="15">
      <c r="A31" s="659" t="s">
        <v>1156</v>
      </c>
      <c r="B31" s="659"/>
      <c r="D31" s="670" t="s">
        <v>1094</v>
      </c>
      <c r="E31" s="670"/>
      <c r="F31" s="670"/>
    </row>
    <row r="32" spans="1:6" ht="15">
      <c r="A32" s="93"/>
      <c r="B32" s="387"/>
      <c r="E32" s="659"/>
      <c r="F32" s="659"/>
    </row>
    <row r="33" spans="1:6" ht="15">
      <c r="A33" s="93"/>
      <c r="B33" s="387"/>
      <c r="C33" s="388"/>
      <c r="D33" s="388"/>
      <c r="E33" s="389"/>
      <c r="F33" s="389"/>
    </row>
    <row r="34" spans="1:6" ht="15">
      <c r="A34" s="93"/>
      <c r="B34" s="387"/>
      <c r="C34" s="388"/>
      <c r="D34" s="388"/>
      <c r="E34" s="658" t="s">
        <v>1095</v>
      </c>
      <c r="F34" s="658"/>
    </row>
    <row r="35" spans="1:6" ht="15">
      <c r="A35" s="93"/>
      <c r="B35" s="387"/>
      <c r="C35" s="388"/>
      <c r="D35" s="388"/>
      <c r="E35" s="659" t="s">
        <v>1096</v>
      </c>
      <c r="F35" s="659"/>
    </row>
    <row r="36" spans="1:4" ht="15">
      <c r="A36" s="93"/>
      <c r="B36" s="387"/>
      <c r="C36" s="388"/>
      <c r="D36" s="388"/>
    </row>
  </sheetData>
  <sheetProtection/>
  <mergeCells count="13">
    <mergeCell ref="E32:F32"/>
    <mergeCell ref="E34:F34"/>
    <mergeCell ref="E35:F35"/>
    <mergeCell ref="A1:B1"/>
    <mergeCell ref="A2:B2"/>
    <mergeCell ref="A3:F3"/>
    <mergeCell ref="A30:B30"/>
    <mergeCell ref="D30:F30"/>
    <mergeCell ref="A31:B31"/>
    <mergeCell ref="D31:F31"/>
    <mergeCell ref="A28:F28"/>
    <mergeCell ref="A27:F27"/>
    <mergeCell ref="A4:F4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0"/>
  <sheetViews>
    <sheetView zoomScalePageLayoutView="0" workbookViewId="0" topLeftCell="A1">
      <pane xSplit="4" ySplit="9" topLeftCell="E28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B38" sqref="B38"/>
    </sheetView>
  </sheetViews>
  <sheetFormatPr defaultColWidth="8.8515625" defaultRowHeight="12.75"/>
  <cols>
    <col min="1" max="1" width="2.421875" style="321" customWidth="1"/>
    <col min="2" max="2" width="35.421875" style="321" customWidth="1"/>
    <col min="3" max="3" width="8.421875" style="321" customWidth="1"/>
    <col min="4" max="4" width="13.00390625" style="322" customWidth="1"/>
    <col min="5" max="5" width="11.7109375" style="322" customWidth="1"/>
    <col min="6" max="6" width="14.7109375" style="322" customWidth="1"/>
    <col min="7" max="7" width="12.7109375" style="322" customWidth="1"/>
    <col min="8" max="8" width="13.57421875" style="322" customWidth="1"/>
    <col min="9" max="16384" width="8.8515625" style="321" customWidth="1"/>
  </cols>
  <sheetData>
    <row r="1" spans="1:8" s="362" customFormat="1" ht="13.5" customHeight="1">
      <c r="A1" s="654" t="s">
        <v>1144</v>
      </c>
      <c r="B1" s="655"/>
      <c r="C1" s="1"/>
      <c r="D1" s="1"/>
      <c r="E1" s="1"/>
      <c r="F1" s="1"/>
      <c r="G1" s="1"/>
      <c r="H1" s="323" t="s">
        <v>418</v>
      </c>
    </row>
    <row r="2" spans="1:8" s="362" customFormat="1" ht="13.5" customHeight="1">
      <c r="A2" s="654" t="s">
        <v>1145</v>
      </c>
      <c r="B2" s="655"/>
      <c r="C2" s="132"/>
      <c r="D2" s="132"/>
      <c r="E2" s="1"/>
      <c r="F2" s="1"/>
      <c r="G2" s="1"/>
      <c r="H2" s="321"/>
    </row>
    <row r="3" spans="1:8" ht="13.5" customHeight="1">
      <c r="A3" s="132"/>
      <c r="B3" s="132"/>
      <c r="C3" s="132"/>
      <c r="D3" s="132"/>
      <c r="E3" s="1"/>
      <c r="F3" s="1"/>
      <c r="G3" s="1"/>
      <c r="H3" s="321"/>
    </row>
    <row r="4" spans="1:7" ht="15">
      <c r="A4" s="669" t="s">
        <v>1155</v>
      </c>
      <c r="B4" s="669"/>
      <c r="C4" s="669"/>
      <c r="D4" s="669"/>
      <c r="E4" s="669"/>
      <c r="F4" s="669"/>
      <c r="G4" s="669"/>
    </row>
    <row r="5" spans="1:7" ht="15">
      <c r="A5" s="669" t="s">
        <v>1147</v>
      </c>
      <c r="B5" s="669"/>
      <c r="C5" s="669"/>
      <c r="D5" s="669"/>
      <c r="E5" s="669"/>
      <c r="F5" s="669"/>
      <c r="G5" s="669"/>
    </row>
    <row r="6" ht="15">
      <c r="A6" s="326"/>
    </row>
    <row r="7" spans="1:8" ht="15.75" thickBot="1">
      <c r="A7" s="326"/>
      <c r="B7" s="465" t="s">
        <v>419</v>
      </c>
      <c r="C7" s="465"/>
      <c r="H7" s="324" t="s">
        <v>1157</v>
      </c>
    </row>
    <row r="8" spans="1:8" ht="33" customHeight="1" thickBot="1">
      <c r="A8" s="326"/>
      <c r="B8" s="502" t="s">
        <v>407</v>
      </c>
      <c r="C8" s="503" t="s">
        <v>350</v>
      </c>
      <c r="D8" s="33"/>
      <c r="E8" s="134">
        <v>5310402</v>
      </c>
      <c r="F8" s="134">
        <v>5120102</v>
      </c>
      <c r="G8" s="134">
        <v>5120402</v>
      </c>
      <c r="H8" s="34" t="s">
        <v>427</v>
      </c>
    </row>
    <row r="9" spans="1:8" ht="15.75" thickBot="1">
      <c r="A9" s="326"/>
      <c r="B9" s="431" t="s">
        <v>321</v>
      </c>
      <c r="C9" s="436" t="s">
        <v>322</v>
      </c>
      <c r="D9" s="432" t="s">
        <v>868</v>
      </c>
      <c r="E9" s="432">
        <v>2</v>
      </c>
      <c r="F9" s="432">
        <v>3</v>
      </c>
      <c r="G9" s="432">
        <v>4</v>
      </c>
      <c r="H9" s="434" t="s">
        <v>31</v>
      </c>
    </row>
    <row r="10" spans="1:8" ht="41.25" customHeight="1">
      <c r="A10" s="326"/>
      <c r="B10" s="482" t="s">
        <v>408</v>
      </c>
      <c r="C10" s="483" t="s">
        <v>332</v>
      </c>
      <c r="D10" s="484"/>
      <c r="E10" s="485"/>
      <c r="F10" s="485"/>
      <c r="G10" s="485"/>
      <c r="H10" s="486"/>
    </row>
    <row r="11" spans="1:8" ht="18.75" customHeight="1">
      <c r="A11" s="326"/>
      <c r="B11" s="482" t="s">
        <v>409</v>
      </c>
      <c r="C11" s="483" t="s">
        <v>333</v>
      </c>
      <c r="D11" s="487">
        <f aca="true" t="shared" si="0" ref="D11:D16">E11+F11+G11</f>
        <v>636150</v>
      </c>
      <c r="E11" s="487"/>
      <c r="F11" s="487">
        <v>318130</v>
      </c>
      <c r="G11" s="487">
        <v>318020</v>
      </c>
      <c r="H11" s="488">
        <f>F11+G11</f>
        <v>636150</v>
      </c>
    </row>
    <row r="12" spans="1:8" ht="18.75" customHeight="1">
      <c r="A12" s="326"/>
      <c r="B12" s="482" t="s">
        <v>410</v>
      </c>
      <c r="C12" s="483" t="s">
        <v>334</v>
      </c>
      <c r="D12" s="487">
        <f t="shared" si="0"/>
        <v>636150</v>
      </c>
      <c r="E12" s="487"/>
      <c r="F12" s="487">
        <v>318130</v>
      </c>
      <c r="G12" s="487">
        <v>318020</v>
      </c>
      <c r="H12" s="488">
        <f>F12+G12</f>
        <v>636150</v>
      </c>
    </row>
    <row r="13" spans="1:9" s="454" customFormat="1" ht="36" customHeight="1">
      <c r="A13" s="489"/>
      <c r="B13" s="490" t="s">
        <v>897</v>
      </c>
      <c r="C13" s="491" t="s">
        <v>335</v>
      </c>
      <c r="D13" s="492">
        <f>D11-D12</f>
        <v>0</v>
      </c>
      <c r="E13" s="492">
        <f>E11-E12</f>
        <v>0</v>
      </c>
      <c r="F13" s="492">
        <f>F11-F12</f>
        <v>0</v>
      </c>
      <c r="G13" s="492">
        <f>G11-G12</f>
        <v>0</v>
      </c>
      <c r="H13" s="493">
        <f>H11-H12</f>
        <v>0</v>
      </c>
      <c r="I13" s="321"/>
    </row>
    <row r="14" spans="1:8" ht="33" customHeight="1">
      <c r="A14" s="326"/>
      <c r="B14" s="482" t="s">
        <v>412</v>
      </c>
      <c r="C14" s="483" t="s">
        <v>336</v>
      </c>
      <c r="D14" s="487"/>
      <c r="E14" s="487"/>
      <c r="F14" s="487"/>
      <c r="G14" s="487"/>
      <c r="H14" s="488"/>
    </row>
    <row r="15" spans="1:8" ht="22.5" customHeight="1">
      <c r="A15" s="326"/>
      <c r="B15" s="482" t="s">
        <v>413</v>
      </c>
      <c r="C15" s="483" t="s">
        <v>337</v>
      </c>
      <c r="D15" s="487">
        <f t="shared" si="0"/>
        <v>0</v>
      </c>
      <c r="E15" s="487"/>
      <c r="F15" s="487"/>
      <c r="G15" s="487"/>
      <c r="H15" s="488">
        <f>F15+G15</f>
        <v>0</v>
      </c>
    </row>
    <row r="16" spans="1:8" ht="22.5" customHeight="1">
      <c r="A16" s="326"/>
      <c r="B16" s="482" t="s">
        <v>410</v>
      </c>
      <c r="C16" s="483" t="s">
        <v>338</v>
      </c>
      <c r="D16" s="487">
        <f t="shared" si="0"/>
        <v>0</v>
      </c>
      <c r="E16" s="487"/>
      <c r="F16" s="487"/>
      <c r="G16" s="487"/>
      <c r="H16" s="488">
        <f>F16+G16</f>
        <v>0</v>
      </c>
    </row>
    <row r="17" spans="1:9" s="454" customFormat="1" ht="32.25" customHeight="1">
      <c r="A17" s="489"/>
      <c r="B17" s="490" t="s">
        <v>898</v>
      </c>
      <c r="C17" s="491" t="s">
        <v>339</v>
      </c>
      <c r="D17" s="492">
        <f>D15-D16</f>
        <v>0</v>
      </c>
      <c r="E17" s="492">
        <f>E15-E16</f>
        <v>0</v>
      </c>
      <c r="F17" s="492">
        <f>F15-F16</f>
        <v>0</v>
      </c>
      <c r="G17" s="492">
        <f>G15-G16</f>
        <v>0</v>
      </c>
      <c r="H17" s="493">
        <f>H15-H16</f>
        <v>0</v>
      </c>
      <c r="I17" s="321"/>
    </row>
    <row r="18" spans="1:8" ht="33.75" customHeight="1">
      <c r="A18" s="326"/>
      <c r="B18" s="482" t="s">
        <v>415</v>
      </c>
      <c r="C18" s="483" t="s">
        <v>342</v>
      </c>
      <c r="D18" s="487"/>
      <c r="E18" s="487"/>
      <c r="F18" s="487"/>
      <c r="G18" s="487"/>
      <c r="H18" s="488"/>
    </row>
    <row r="19" spans="1:8" ht="22.5" customHeight="1">
      <c r="A19" s="326"/>
      <c r="B19" s="482" t="s">
        <v>413</v>
      </c>
      <c r="C19" s="494">
        <v>10</v>
      </c>
      <c r="D19" s="487">
        <f>E19+F19+G19</f>
        <v>0</v>
      </c>
      <c r="E19" s="487"/>
      <c r="F19" s="487"/>
      <c r="G19" s="487"/>
      <c r="H19" s="488">
        <f>F19+G19</f>
        <v>0</v>
      </c>
    </row>
    <row r="20" spans="1:8" ht="22.5" customHeight="1">
      <c r="A20" s="326"/>
      <c r="B20" s="482" t="s">
        <v>410</v>
      </c>
      <c r="C20" s="494">
        <v>11</v>
      </c>
      <c r="D20" s="487">
        <f>E20+F20+G20</f>
        <v>0</v>
      </c>
      <c r="E20" s="487"/>
      <c r="F20" s="487"/>
      <c r="G20" s="487"/>
      <c r="H20" s="488">
        <f>F20+G20</f>
        <v>0</v>
      </c>
    </row>
    <row r="21" spans="1:9" s="454" customFormat="1" ht="36.75" customHeight="1">
      <c r="A21" s="489"/>
      <c r="B21" s="490" t="s">
        <v>416</v>
      </c>
      <c r="C21" s="495">
        <v>12</v>
      </c>
      <c r="D21" s="492">
        <f>D19-D20</f>
        <v>0</v>
      </c>
      <c r="E21" s="492">
        <f>E19-E20</f>
        <v>0</v>
      </c>
      <c r="F21" s="492">
        <f>F19-F20</f>
        <v>0</v>
      </c>
      <c r="G21" s="492">
        <f>G19-G20</f>
        <v>0</v>
      </c>
      <c r="H21" s="493">
        <f>H19-H20</f>
        <v>0</v>
      </c>
      <c r="I21" s="321"/>
    </row>
    <row r="22" spans="1:9" s="454" customFormat="1" ht="47.25" customHeight="1">
      <c r="A22" s="489"/>
      <c r="B22" s="490" t="s">
        <v>899</v>
      </c>
      <c r="C22" s="495">
        <v>13</v>
      </c>
      <c r="D22" s="492">
        <f>D13+D17+D21</f>
        <v>0</v>
      </c>
      <c r="E22" s="492">
        <f>E13+E17+E21</f>
        <v>0</v>
      </c>
      <c r="F22" s="492">
        <f>F13+F17+F21</f>
        <v>0</v>
      </c>
      <c r="G22" s="492">
        <f>G13+G17+G21</f>
        <v>0</v>
      </c>
      <c r="H22" s="493">
        <f>H13+H17+H21</f>
        <v>0</v>
      </c>
      <c r="I22" s="321"/>
    </row>
    <row r="23" spans="1:8" ht="37.5" customHeight="1">
      <c r="A23" s="326"/>
      <c r="B23" s="482" t="s">
        <v>420</v>
      </c>
      <c r="C23" s="494">
        <v>14</v>
      </c>
      <c r="D23" s="487">
        <f>E23+F23+G23</f>
        <v>0</v>
      </c>
      <c r="E23" s="487"/>
      <c r="F23" s="487"/>
      <c r="G23" s="487"/>
      <c r="H23" s="488">
        <f>F23+G23</f>
        <v>0</v>
      </c>
    </row>
    <row r="24" spans="1:8" ht="17.25" customHeight="1">
      <c r="A24" s="326"/>
      <c r="B24" s="482" t="s">
        <v>421</v>
      </c>
      <c r="C24" s="494">
        <v>15</v>
      </c>
      <c r="D24" s="487">
        <f>E24+F24+G24</f>
        <v>0</v>
      </c>
      <c r="E24" s="487"/>
      <c r="F24" s="487"/>
      <c r="G24" s="487"/>
      <c r="H24" s="488">
        <f>F24+G24</f>
        <v>0</v>
      </c>
    </row>
    <row r="25" spans="1:8" ht="15">
      <c r="A25" s="326"/>
      <c r="B25" s="482" t="s">
        <v>422</v>
      </c>
      <c r="C25" s="494">
        <v>16</v>
      </c>
      <c r="D25" s="485">
        <f>E25+F25+G25</f>
        <v>0</v>
      </c>
      <c r="E25" s="487"/>
      <c r="F25" s="487"/>
      <c r="G25" s="487"/>
      <c r="H25" s="488">
        <f>F25+G25</f>
        <v>0</v>
      </c>
    </row>
    <row r="26" spans="1:9" s="454" customFormat="1" ht="48" customHeight="1" thickBot="1">
      <c r="A26" s="489"/>
      <c r="B26" s="496" t="s">
        <v>900</v>
      </c>
      <c r="C26" s="497">
        <v>17</v>
      </c>
      <c r="D26" s="498">
        <f>D22+D23+D24-D25</f>
        <v>0</v>
      </c>
      <c r="E26" s="498">
        <f>E22+E23+E24-E25</f>
        <v>0</v>
      </c>
      <c r="F26" s="498">
        <f>F22+F23+F24-F25</f>
        <v>0</v>
      </c>
      <c r="G26" s="498">
        <f>G22+G23+G24-G25</f>
        <v>0</v>
      </c>
      <c r="H26" s="499">
        <f>H22+H23+H24-H25</f>
        <v>0</v>
      </c>
      <c r="I26" s="321"/>
    </row>
    <row r="27" spans="1:7" ht="15">
      <c r="A27" s="326"/>
      <c r="B27" s="673" t="s">
        <v>476</v>
      </c>
      <c r="C27" s="673"/>
      <c r="D27" s="673"/>
      <c r="E27" s="673"/>
      <c r="F27" s="673"/>
      <c r="G27" s="673"/>
    </row>
    <row r="28" spans="2:8" s="326" customFormat="1" ht="15">
      <c r="B28" s="674" t="s">
        <v>423</v>
      </c>
      <c r="C28" s="674"/>
      <c r="D28" s="674"/>
      <c r="E28" s="674"/>
      <c r="F28" s="674"/>
      <c r="G28" s="674"/>
      <c r="H28" s="452"/>
    </row>
    <row r="29" spans="2:8" s="326" customFormat="1" ht="15">
      <c r="B29" s="674" t="s">
        <v>424</v>
      </c>
      <c r="C29" s="674"/>
      <c r="D29" s="674"/>
      <c r="E29" s="674"/>
      <c r="F29" s="674"/>
      <c r="G29" s="674"/>
      <c r="H29" s="452"/>
    </row>
    <row r="30" spans="2:8" s="326" customFormat="1" ht="19.5" customHeight="1">
      <c r="B30" s="674" t="s">
        <v>425</v>
      </c>
      <c r="C30" s="674"/>
      <c r="D30" s="674"/>
      <c r="E30" s="674"/>
      <c r="F30" s="674"/>
      <c r="G30" s="674"/>
      <c r="H30" s="452"/>
    </row>
    <row r="31" spans="1:8" ht="15">
      <c r="A31" s="93"/>
      <c r="B31" s="93"/>
      <c r="C31" s="93"/>
      <c r="D31" s="93"/>
      <c r="E31" s="93"/>
      <c r="G31" s="666"/>
      <c r="H31" s="666"/>
    </row>
    <row r="32" spans="1:8" ht="15">
      <c r="A32" s="93"/>
      <c r="B32" s="387"/>
      <c r="E32" s="388"/>
      <c r="F32" s="388"/>
      <c r="G32" s="666"/>
      <c r="H32" s="666"/>
    </row>
    <row r="33" spans="2:8" s="326" customFormat="1" ht="15">
      <c r="B33" s="500"/>
      <c r="C33" s="500"/>
      <c r="D33" s="501"/>
      <c r="E33" s="501"/>
      <c r="H33" s="501"/>
    </row>
    <row r="34" spans="2:8" s="326" customFormat="1" ht="15">
      <c r="B34" s="658" t="s">
        <v>1093</v>
      </c>
      <c r="C34" s="658"/>
      <c r="D34" s="658"/>
      <c r="E34" s="670" t="s">
        <v>1153</v>
      </c>
      <c r="F34" s="670"/>
      <c r="G34" s="670"/>
      <c r="H34" s="670"/>
    </row>
    <row r="35" spans="1:8" ht="15">
      <c r="A35" s="326"/>
      <c r="B35" s="659" t="s">
        <v>1156</v>
      </c>
      <c r="C35" s="659"/>
      <c r="D35" s="659"/>
      <c r="E35" s="670" t="s">
        <v>1094</v>
      </c>
      <c r="F35" s="670"/>
      <c r="G35" s="670"/>
      <c r="H35" s="670"/>
    </row>
    <row r="36" spans="1:7" ht="15">
      <c r="A36" s="326"/>
      <c r="B36" s="93"/>
      <c r="C36" s="387"/>
      <c r="F36" s="659"/>
      <c r="G36" s="659"/>
    </row>
    <row r="37" spans="1:8" ht="15">
      <c r="A37" s="326"/>
      <c r="B37" s="93"/>
      <c r="C37" s="387"/>
      <c r="D37" s="388"/>
      <c r="E37" s="388"/>
      <c r="F37" s="389"/>
      <c r="G37" s="389"/>
      <c r="H37" s="4"/>
    </row>
    <row r="38" spans="1:8" ht="15">
      <c r="A38" s="326"/>
      <c r="B38" s="93"/>
      <c r="C38" s="387"/>
      <c r="D38" s="388"/>
      <c r="E38" s="388"/>
      <c r="F38" s="658" t="s">
        <v>1095</v>
      </c>
      <c r="G38" s="658"/>
      <c r="H38" s="4"/>
    </row>
    <row r="39" spans="1:8" ht="15">
      <c r="A39" s="326"/>
      <c r="B39" s="93"/>
      <c r="C39" s="387"/>
      <c r="D39" s="388"/>
      <c r="E39" s="388"/>
      <c r="F39" s="659" t="s">
        <v>1096</v>
      </c>
      <c r="G39" s="659"/>
      <c r="H39" s="501"/>
    </row>
    <row r="40" spans="1:8" ht="15">
      <c r="A40" s="326"/>
      <c r="B40" s="326"/>
      <c r="C40" s="326"/>
      <c r="D40" s="452"/>
      <c r="E40" s="452"/>
      <c r="F40" s="452"/>
      <c r="G40" s="452"/>
      <c r="H40" s="452"/>
    </row>
    <row r="41" spans="1:8" ht="15">
      <c r="A41" s="326"/>
      <c r="B41" s="326"/>
      <c r="C41" s="326"/>
      <c r="D41" s="452"/>
      <c r="E41" s="452"/>
      <c r="F41" s="452"/>
      <c r="G41" s="452"/>
      <c r="H41" s="452"/>
    </row>
    <row r="42" spans="1:8" ht="15">
      <c r="A42" s="326"/>
      <c r="B42" s="326"/>
      <c r="C42" s="326"/>
      <c r="D42" s="452"/>
      <c r="E42" s="452"/>
      <c r="F42" s="452"/>
      <c r="G42" s="452"/>
      <c r="H42" s="452"/>
    </row>
    <row r="43" spans="1:8" ht="15">
      <c r="A43" s="326"/>
      <c r="B43" s="326"/>
      <c r="C43" s="326"/>
      <c r="D43" s="452"/>
      <c r="E43" s="452"/>
      <c r="F43" s="452"/>
      <c r="G43" s="452"/>
      <c r="H43" s="452"/>
    </row>
    <row r="44" spans="1:8" ht="15">
      <c r="A44" s="326"/>
      <c r="B44" s="326"/>
      <c r="C44" s="326"/>
      <c r="D44" s="452"/>
      <c r="E44" s="452"/>
      <c r="F44" s="452"/>
      <c r="G44" s="452"/>
      <c r="H44" s="452"/>
    </row>
    <row r="45" spans="1:8" ht="15">
      <c r="A45" s="326"/>
      <c r="B45" s="326"/>
      <c r="C45" s="326"/>
      <c r="D45" s="452"/>
      <c r="E45" s="452"/>
      <c r="F45" s="452"/>
      <c r="G45" s="452"/>
      <c r="H45" s="452"/>
    </row>
    <row r="46" spans="1:8" ht="15">
      <c r="A46" s="326"/>
      <c r="B46" s="326"/>
      <c r="C46" s="326"/>
      <c r="D46" s="452"/>
      <c r="E46" s="452"/>
      <c r="F46" s="452"/>
      <c r="G46" s="452"/>
      <c r="H46" s="452"/>
    </row>
    <row r="47" spans="1:8" ht="15">
      <c r="A47" s="326"/>
      <c r="B47" s="326"/>
      <c r="C47" s="326"/>
      <c r="D47" s="452"/>
      <c r="E47" s="452"/>
      <c r="F47" s="452"/>
      <c r="G47" s="452"/>
      <c r="H47" s="452"/>
    </row>
    <row r="48" spans="1:8" ht="15">
      <c r="A48" s="326"/>
      <c r="B48" s="326"/>
      <c r="C48" s="326"/>
      <c r="D48" s="452"/>
      <c r="E48" s="452"/>
      <c r="F48" s="452"/>
      <c r="G48" s="452"/>
      <c r="H48" s="452"/>
    </row>
    <row r="49" spans="1:8" ht="15">
      <c r="A49" s="326"/>
      <c r="B49" s="326"/>
      <c r="C49" s="326"/>
      <c r="D49" s="452"/>
      <c r="E49" s="452"/>
      <c r="F49" s="452"/>
      <c r="G49" s="452"/>
      <c r="H49" s="452"/>
    </row>
    <row r="50" spans="1:8" ht="15">
      <c r="A50" s="326"/>
      <c r="B50" s="326"/>
      <c r="C50" s="326"/>
      <c r="D50" s="452"/>
      <c r="E50" s="452"/>
      <c r="F50" s="452"/>
      <c r="G50" s="452"/>
      <c r="H50" s="452"/>
    </row>
    <row r="51" spans="1:8" ht="15">
      <c r="A51" s="326"/>
      <c r="B51" s="326"/>
      <c r="C51" s="326"/>
      <c r="D51" s="452"/>
      <c r="E51" s="452"/>
      <c r="F51" s="452"/>
      <c r="G51" s="452"/>
      <c r="H51" s="452"/>
    </row>
    <row r="52" spans="1:8" ht="15">
      <c r="A52" s="326"/>
      <c r="B52" s="326"/>
      <c r="C52" s="326"/>
      <c r="D52" s="452"/>
      <c r="E52" s="452"/>
      <c r="F52" s="452"/>
      <c r="G52" s="452"/>
      <c r="H52" s="452"/>
    </row>
    <row r="53" spans="1:8" ht="15">
      <c r="A53" s="326"/>
      <c r="B53" s="326"/>
      <c r="C53" s="326"/>
      <c r="D53" s="452"/>
      <c r="E53" s="452"/>
      <c r="F53" s="452"/>
      <c r="G53" s="452"/>
      <c r="H53" s="452"/>
    </row>
    <row r="54" spans="1:8" ht="15">
      <c r="A54" s="326"/>
      <c r="B54" s="326"/>
      <c r="C54" s="326"/>
      <c r="D54" s="452"/>
      <c r="E54" s="452"/>
      <c r="F54" s="452"/>
      <c r="G54" s="452"/>
      <c r="H54" s="452"/>
    </row>
    <row r="55" spans="1:8" ht="15">
      <c r="A55" s="326"/>
      <c r="B55" s="326"/>
      <c r="C55" s="326"/>
      <c r="D55" s="452"/>
      <c r="E55" s="452"/>
      <c r="F55" s="452"/>
      <c r="G55" s="452"/>
      <c r="H55" s="452"/>
    </row>
    <row r="56" spans="1:8" ht="15">
      <c r="A56" s="326"/>
      <c r="B56" s="326"/>
      <c r="C56" s="326"/>
      <c r="D56" s="452"/>
      <c r="E56" s="452"/>
      <c r="F56" s="452"/>
      <c r="G56" s="452"/>
      <c r="H56" s="452"/>
    </row>
    <row r="57" spans="1:8" ht="15">
      <c r="A57" s="326"/>
      <c r="B57" s="326"/>
      <c r="C57" s="326"/>
      <c r="D57" s="452"/>
      <c r="E57" s="452"/>
      <c r="F57" s="452"/>
      <c r="G57" s="452"/>
      <c r="H57" s="452"/>
    </row>
    <row r="58" spans="1:8" ht="15">
      <c r="A58" s="326"/>
      <c r="B58" s="326"/>
      <c r="C58" s="326"/>
      <c r="D58" s="452"/>
      <c r="E58" s="452"/>
      <c r="F58" s="452"/>
      <c r="G58" s="452"/>
      <c r="H58" s="452"/>
    </row>
    <row r="59" spans="1:8" ht="15">
      <c r="A59" s="326"/>
      <c r="B59" s="326"/>
      <c r="C59" s="326"/>
      <c r="D59" s="452"/>
      <c r="E59" s="452"/>
      <c r="F59" s="452"/>
      <c r="G59" s="452"/>
      <c r="H59" s="452"/>
    </row>
    <row r="60" spans="1:8" ht="15">
      <c r="A60" s="326"/>
      <c r="B60" s="326"/>
      <c r="C60" s="326"/>
      <c r="D60" s="452"/>
      <c r="E60" s="452"/>
      <c r="F60" s="452"/>
      <c r="G60" s="452"/>
      <c r="H60" s="452"/>
    </row>
    <row r="61" spans="1:8" ht="15">
      <c r="A61" s="326"/>
      <c r="B61" s="326"/>
      <c r="C61" s="326"/>
      <c r="D61" s="452"/>
      <c r="E61" s="452"/>
      <c r="F61" s="452"/>
      <c r="G61" s="452"/>
      <c r="H61" s="452"/>
    </row>
    <row r="62" spans="1:8" ht="15">
      <c r="A62" s="326"/>
      <c r="B62" s="326"/>
      <c r="C62" s="326"/>
      <c r="D62" s="452"/>
      <c r="E62" s="452"/>
      <c r="F62" s="452"/>
      <c r="G62" s="452"/>
      <c r="H62" s="452"/>
    </row>
    <row r="63" spans="1:8" ht="15">
      <c r="A63" s="326"/>
      <c r="B63" s="326"/>
      <c r="C63" s="326"/>
      <c r="D63" s="452"/>
      <c r="E63" s="452"/>
      <c r="F63" s="452"/>
      <c r="G63" s="452"/>
      <c r="H63" s="452"/>
    </row>
    <row r="64" spans="1:8" ht="15">
      <c r="A64" s="326"/>
      <c r="B64" s="326"/>
      <c r="C64" s="326"/>
      <c r="D64" s="452"/>
      <c r="E64" s="452"/>
      <c r="F64" s="452"/>
      <c r="G64" s="452"/>
      <c r="H64" s="452"/>
    </row>
    <row r="65" spans="1:8" ht="15">
      <c r="A65" s="326"/>
      <c r="B65" s="326"/>
      <c r="C65" s="326"/>
      <c r="D65" s="452"/>
      <c r="E65" s="452"/>
      <c r="F65" s="452"/>
      <c r="G65" s="452"/>
      <c r="H65" s="452"/>
    </row>
    <row r="66" spans="1:8" ht="15">
      <c r="A66" s="326"/>
      <c r="B66" s="326"/>
      <c r="C66" s="326"/>
      <c r="D66" s="452"/>
      <c r="E66" s="452"/>
      <c r="F66" s="452"/>
      <c r="G66" s="452"/>
      <c r="H66" s="452"/>
    </row>
    <row r="67" spans="1:8" ht="15">
      <c r="A67" s="326"/>
      <c r="B67" s="326"/>
      <c r="C67" s="326"/>
      <c r="D67" s="452"/>
      <c r="E67" s="452"/>
      <c r="F67" s="452"/>
      <c r="G67" s="452"/>
      <c r="H67" s="452"/>
    </row>
    <row r="68" spans="1:8" ht="15">
      <c r="A68" s="326"/>
      <c r="B68" s="326"/>
      <c r="C68" s="326"/>
      <c r="D68" s="452"/>
      <c r="E68" s="452"/>
      <c r="F68" s="452"/>
      <c r="G68" s="452"/>
      <c r="H68" s="452"/>
    </row>
    <row r="69" spans="1:8" ht="15">
      <c r="A69" s="326"/>
      <c r="B69" s="326"/>
      <c r="C69" s="326"/>
      <c r="D69" s="452"/>
      <c r="E69" s="452"/>
      <c r="F69" s="452"/>
      <c r="G69" s="452"/>
      <c r="H69" s="452"/>
    </row>
    <row r="70" spans="1:8" ht="15">
      <c r="A70" s="326"/>
      <c r="B70" s="326"/>
      <c r="C70" s="326"/>
      <c r="D70" s="452"/>
      <c r="E70" s="452"/>
      <c r="F70" s="452"/>
      <c r="G70" s="452"/>
      <c r="H70" s="452"/>
    </row>
    <row r="71" spans="1:8" ht="15">
      <c r="A71" s="326"/>
      <c r="B71" s="326"/>
      <c r="C71" s="326"/>
      <c r="D71" s="452"/>
      <c r="E71" s="452"/>
      <c r="F71" s="452"/>
      <c r="G71" s="452"/>
      <c r="H71" s="452"/>
    </row>
    <row r="72" spans="1:8" ht="15">
      <c r="A72" s="326"/>
      <c r="B72" s="326"/>
      <c r="C72" s="326"/>
      <c r="D72" s="452"/>
      <c r="E72" s="452"/>
      <c r="F72" s="452"/>
      <c r="G72" s="452"/>
      <c r="H72" s="452"/>
    </row>
    <row r="73" spans="1:8" ht="15">
      <c r="A73" s="326"/>
      <c r="B73" s="326"/>
      <c r="C73" s="326"/>
      <c r="D73" s="452"/>
      <c r="E73" s="452"/>
      <c r="F73" s="452"/>
      <c r="G73" s="452"/>
      <c r="H73" s="452"/>
    </row>
    <row r="74" spans="1:8" ht="15">
      <c r="A74" s="326"/>
      <c r="B74" s="326"/>
      <c r="C74" s="326"/>
      <c r="D74" s="452"/>
      <c r="E74" s="452"/>
      <c r="F74" s="452"/>
      <c r="G74" s="452"/>
      <c r="H74" s="452"/>
    </row>
    <row r="75" spans="1:8" ht="15">
      <c r="A75" s="326"/>
      <c r="B75" s="326"/>
      <c r="C75" s="326"/>
      <c r="D75" s="452"/>
      <c r="E75" s="452"/>
      <c r="F75" s="452"/>
      <c r="G75" s="452"/>
      <c r="H75" s="452"/>
    </row>
    <row r="76" spans="1:8" ht="15">
      <c r="A76" s="326"/>
      <c r="B76" s="326"/>
      <c r="C76" s="326"/>
      <c r="D76" s="452"/>
      <c r="E76" s="452"/>
      <c r="F76" s="452"/>
      <c r="G76" s="452"/>
      <c r="H76" s="452"/>
    </row>
    <row r="77" spans="1:8" ht="15">
      <c r="A77" s="326"/>
      <c r="B77" s="326"/>
      <c r="C77" s="326"/>
      <c r="D77" s="452"/>
      <c r="E77" s="452"/>
      <c r="F77" s="452"/>
      <c r="G77" s="452"/>
      <c r="H77" s="452"/>
    </row>
    <row r="78" spans="1:8" ht="15">
      <c r="A78" s="326"/>
      <c r="B78" s="326"/>
      <c r="C78" s="326"/>
      <c r="D78" s="452"/>
      <c r="E78" s="452"/>
      <c r="F78" s="452"/>
      <c r="G78" s="452"/>
      <c r="H78" s="452"/>
    </row>
    <row r="79" spans="1:8" ht="15">
      <c r="A79" s="326"/>
      <c r="B79" s="326"/>
      <c r="C79" s="326"/>
      <c r="D79" s="452"/>
      <c r="E79" s="452"/>
      <c r="F79" s="452"/>
      <c r="G79" s="452"/>
      <c r="H79" s="452"/>
    </row>
    <row r="80" spans="1:8" ht="15">
      <c r="A80" s="326"/>
      <c r="B80" s="326"/>
      <c r="C80" s="326"/>
      <c r="D80" s="452"/>
      <c r="E80" s="452"/>
      <c r="F80" s="452"/>
      <c r="G80" s="452"/>
      <c r="H80" s="452"/>
    </row>
    <row r="81" spans="1:8" ht="15">
      <c r="A81" s="326"/>
      <c r="B81" s="326"/>
      <c r="C81" s="326"/>
      <c r="D81" s="452"/>
      <c r="E81" s="452"/>
      <c r="F81" s="452"/>
      <c r="G81" s="452"/>
      <c r="H81" s="452"/>
    </row>
    <row r="82" spans="1:8" ht="15">
      <c r="A82" s="326"/>
      <c r="B82" s="326"/>
      <c r="C82" s="326"/>
      <c r="D82" s="452"/>
      <c r="E82" s="452"/>
      <c r="F82" s="452"/>
      <c r="G82" s="452"/>
      <c r="H82" s="452"/>
    </row>
    <row r="83" spans="1:8" ht="15">
      <c r="A83" s="326"/>
      <c r="B83" s="326"/>
      <c r="C83" s="326"/>
      <c r="D83" s="452"/>
      <c r="E83" s="452"/>
      <c r="F83" s="452"/>
      <c r="G83" s="452"/>
      <c r="H83" s="452"/>
    </row>
    <row r="84" spans="1:8" ht="15">
      <c r="A84" s="326"/>
      <c r="B84" s="326"/>
      <c r="C84" s="326"/>
      <c r="D84" s="452"/>
      <c r="E84" s="452"/>
      <c r="F84" s="452"/>
      <c r="G84" s="452"/>
      <c r="H84" s="452"/>
    </row>
    <row r="85" spans="1:8" ht="15">
      <c r="A85" s="326"/>
      <c r="B85" s="326"/>
      <c r="C85" s="326"/>
      <c r="D85" s="452"/>
      <c r="E85" s="452"/>
      <c r="F85" s="452"/>
      <c r="G85" s="452"/>
      <c r="H85" s="452"/>
    </row>
    <row r="86" spans="1:8" ht="15">
      <c r="A86" s="326"/>
      <c r="B86" s="326"/>
      <c r="C86" s="326"/>
      <c r="D86" s="452"/>
      <c r="E86" s="452"/>
      <c r="F86" s="452"/>
      <c r="G86" s="452"/>
      <c r="H86" s="452"/>
    </row>
    <row r="87" spans="1:8" ht="15">
      <c r="A87" s="326"/>
      <c r="B87" s="326"/>
      <c r="C87" s="326"/>
      <c r="D87" s="452"/>
      <c r="E87" s="452"/>
      <c r="F87" s="452"/>
      <c r="G87" s="452"/>
      <c r="H87" s="452"/>
    </row>
    <row r="88" spans="1:8" ht="15">
      <c r="A88" s="326"/>
      <c r="B88" s="326"/>
      <c r="C88" s="326"/>
      <c r="D88" s="452"/>
      <c r="E88" s="452"/>
      <c r="F88" s="452"/>
      <c r="G88" s="452"/>
      <c r="H88" s="452"/>
    </row>
    <row r="89" spans="1:8" ht="15">
      <c r="A89" s="326"/>
      <c r="B89" s="326"/>
      <c r="C89" s="326"/>
      <c r="D89" s="452"/>
      <c r="E89" s="452"/>
      <c r="F89" s="452"/>
      <c r="G89" s="452"/>
      <c r="H89" s="452"/>
    </row>
    <row r="90" spans="1:8" ht="15">
      <c r="A90" s="326"/>
      <c r="B90" s="326"/>
      <c r="C90" s="326"/>
      <c r="D90" s="452"/>
      <c r="E90" s="452"/>
      <c r="F90" s="452"/>
      <c r="G90" s="452"/>
      <c r="H90" s="452"/>
    </row>
    <row r="91" spans="1:8" ht="15">
      <c r="A91" s="326"/>
      <c r="B91" s="326"/>
      <c r="C91" s="326"/>
      <c r="D91" s="452"/>
      <c r="E91" s="452"/>
      <c r="F91" s="452"/>
      <c r="G91" s="452"/>
      <c r="H91" s="452"/>
    </row>
    <row r="92" spans="1:8" ht="15">
      <c r="A92" s="326"/>
      <c r="B92" s="326"/>
      <c r="C92" s="326"/>
      <c r="D92" s="452"/>
      <c r="E92" s="452"/>
      <c r="F92" s="452"/>
      <c r="G92" s="452"/>
      <c r="H92" s="452"/>
    </row>
    <row r="93" spans="1:8" ht="15">
      <c r="A93" s="326"/>
      <c r="B93" s="326"/>
      <c r="C93" s="326"/>
      <c r="D93" s="452"/>
      <c r="E93" s="452"/>
      <c r="F93" s="452"/>
      <c r="G93" s="452"/>
      <c r="H93" s="452"/>
    </row>
    <row r="94" spans="1:8" ht="15">
      <c r="A94" s="326"/>
      <c r="B94" s="326"/>
      <c r="C94" s="326"/>
      <c r="D94" s="452"/>
      <c r="E94" s="452"/>
      <c r="F94" s="452"/>
      <c r="G94" s="452"/>
      <c r="H94" s="452"/>
    </row>
    <row r="95" spans="1:8" ht="15">
      <c r="A95" s="326"/>
      <c r="B95" s="326"/>
      <c r="C95" s="326"/>
      <c r="D95" s="452"/>
      <c r="E95" s="452"/>
      <c r="F95" s="452"/>
      <c r="G95" s="452"/>
      <c r="H95" s="452"/>
    </row>
    <row r="96" spans="1:8" ht="15">
      <c r="A96" s="326"/>
      <c r="B96" s="326"/>
      <c r="C96" s="326"/>
      <c r="D96" s="452"/>
      <c r="E96" s="452"/>
      <c r="F96" s="452"/>
      <c r="G96" s="452"/>
      <c r="H96" s="452"/>
    </row>
    <row r="97" spans="1:8" ht="15">
      <c r="A97" s="326"/>
      <c r="B97" s="326"/>
      <c r="C97" s="326"/>
      <c r="D97" s="452"/>
      <c r="E97" s="452"/>
      <c r="F97" s="452"/>
      <c r="G97" s="452"/>
      <c r="H97" s="452"/>
    </row>
    <row r="98" spans="1:8" ht="15">
      <c r="A98" s="326"/>
      <c r="B98" s="326"/>
      <c r="C98" s="326"/>
      <c r="D98" s="452"/>
      <c r="E98" s="452"/>
      <c r="F98" s="452"/>
      <c r="G98" s="452"/>
      <c r="H98" s="452"/>
    </row>
    <row r="99" spans="1:8" ht="15">
      <c r="A99" s="326"/>
      <c r="B99" s="326"/>
      <c r="C99" s="326"/>
      <c r="D99" s="452"/>
      <c r="E99" s="452"/>
      <c r="F99" s="452"/>
      <c r="G99" s="452"/>
      <c r="H99" s="452"/>
    </row>
    <row r="100" spans="1:8" ht="15">
      <c r="A100" s="326"/>
      <c r="B100" s="326"/>
      <c r="C100" s="326"/>
      <c r="D100" s="452"/>
      <c r="E100" s="452"/>
      <c r="F100" s="452"/>
      <c r="G100" s="452"/>
      <c r="H100" s="452"/>
    </row>
    <row r="101" spans="1:8" ht="15">
      <c r="A101" s="326"/>
      <c r="B101" s="326"/>
      <c r="C101" s="326"/>
      <c r="D101" s="452"/>
      <c r="E101" s="452"/>
      <c r="F101" s="452"/>
      <c r="G101" s="452"/>
      <c r="H101" s="452"/>
    </row>
    <row r="102" spans="1:8" ht="15">
      <c r="A102" s="326"/>
      <c r="B102" s="326"/>
      <c r="C102" s="326"/>
      <c r="D102" s="452"/>
      <c r="E102" s="452"/>
      <c r="F102" s="452"/>
      <c r="G102" s="452"/>
      <c r="H102" s="452"/>
    </row>
    <row r="103" spans="1:8" ht="15">
      <c r="A103" s="326"/>
      <c r="B103" s="326"/>
      <c r="C103" s="326"/>
      <c r="D103" s="452"/>
      <c r="E103" s="452"/>
      <c r="F103" s="452"/>
      <c r="G103" s="452"/>
      <c r="H103" s="452"/>
    </row>
    <row r="104" spans="1:8" ht="15">
      <c r="A104" s="326"/>
      <c r="B104" s="326"/>
      <c r="C104" s="326"/>
      <c r="D104" s="452"/>
      <c r="E104" s="452"/>
      <c r="F104" s="452"/>
      <c r="G104" s="452"/>
      <c r="H104" s="452"/>
    </row>
    <row r="105" spans="1:8" ht="15">
      <c r="A105" s="326"/>
      <c r="B105" s="326"/>
      <c r="C105" s="326"/>
      <c r="D105" s="452"/>
      <c r="E105" s="452"/>
      <c r="F105" s="452"/>
      <c r="G105" s="452"/>
      <c r="H105" s="452"/>
    </row>
    <row r="106" spans="1:8" ht="15">
      <c r="A106" s="326"/>
      <c r="B106" s="326"/>
      <c r="C106" s="326"/>
      <c r="D106" s="452"/>
      <c r="E106" s="452"/>
      <c r="F106" s="452"/>
      <c r="G106" s="452"/>
      <c r="H106" s="452"/>
    </row>
    <row r="107" spans="1:8" ht="15">
      <c r="A107" s="326"/>
      <c r="B107" s="326"/>
      <c r="C107" s="326"/>
      <c r="D107" s="452"/>
      <c r="E107" s="452"/>
      <c r="F107" s="452"/>
      <c r="G107" s="452"/>
      <c r="H107" s="452"/>
    </row>
    <row r="108" spans="1:8" ht="15">
      <c r="A108" s="326"/>
      <c r="B108" s="326"/>
      <c r="C108" s="326"/>
      <c r="D108" s="452"/>
      <c r="E108" s="452"/>
      <c r="F108" s="452"/>
      <c r="G108" s="452"/>
      <c r="H108" s="452"/>
    </row>
    <row r="109" spans="1:8" ht="15">
      <c r="A109" s="326"/>
      <c r="B109" s="326"/>
      <c r="C109" s="326"/>
      <c r="D109" s="452"/>
      <c r="E109" s="452"/>
      <c r="F109" s="452"/>
      <c r="G109" s="452"/>
      <c r="H109" s="452"/>
    </row>
    <row r="110" spans="1:8" ht="15">
      <c r="A110" s="326"/>
      <c r="B110" s="326"/>
      <c r="C110" s="326"/>
      <c r="D110" s="452"/>
      <c r="E110" s="452"/>
      <c r="F110" s="452"/>
      <c r="G110" s="452"/>
      <c r="H110" s="452"/>
    </row>
    <row r="111" spans="1:8" ht="15">
      <c r="A111" s="326"/>
      <c r="B111" s="326"/>
      <c r="C111" s="326"/>
      <c r="D111" s="452"/>
      <c r="E111" s="452"/>
      <c r="F111" s="452"/>
      <c r="G111" s="452"/>
      <c r="H111" s="452"/>
    </row>
    <row r="112" spans="1:8" ht="15">
      <c r="A112" s="326"/>
      <c r="B112" s="326"/>
      <c r="C112" s="326"/>
      <c r="D112" s="452"/>
      <c r="E112" s="452"/>
      <c r="F112" s="452"/>
      <c r="G112" s="452"/>
      <c r="H112" s="452"/>
    </row>
    <row r="113" spans="1:8" ht="15">
      <c r="A113" s="326"/>
      <c r="B113" s="326"/>
      <c r="C113" s="326"/>
      <c r="D113" s="452"/>
      <c r="E113" s="452"/>
      <c r="F113" s="452"/>
      <c r="G113" s="452"/>
      <c r="H113" s="452"/>
    </row>
    <row r="114" spans="1:8" ht="15">
      <c r="A114" s="326"/>
      <c r="B114" s="326"/>
      <c r="C114" s="326"/>
      <c r="D114" s="452"/>
      <c r="E114" s="452"/>
      <c r="F114" s="452"/>
      <c r="G114" s="452"/>
      <c r="H114" s="452"/>
    </row>
    <row r="115" spans="1:8" ht="15">
      <c r="A115" s="326"/>
      <c r="B115" s="326"/>
      <c r="C115" s="326"/>
      <c r="D115" s="452"/>
      <c r="E115" s="452"/>
      <c r="F115" s="452"/>
      <c r="G115" s="452"/>
      <c r="H115" s="452"/>
    </row>
    <row r="116" spans="1:8" ht="15">
      <c r="A116" s="326"/>
      <c r="B116" s="326"/>
      <c r="C116" s="326"/>
      <c r="D116" s="452"/>
      <c r="E116" s="452"/>
      <c r="F116" s="452"/>
      <c r="G116" s="452"/>
      <c r="H116" s="452"/>
    </row>
    <row r="117" spans="1:8" ht="15">
      <c r="A117" s="326"/>
      <c r="B117" s="326"/>
      <c r="C117" s="326"/>
      <c r="D117" s="452"/>
      <c r="E117" s="452"/>
      <c r="F117" s="452"/>
      <c r="G117" s="452"/>
      <c r="H117" s="452"/>
    </row>
    <row r="118" spans="1:8" ht="15">
      <c r="A118" s="326"/>
      <c r="B118" s="326"/>
      <c r="C118" s="326"/>
      <c r="D118" s="452"/>
      <c r="E118" s="452"/>
      <c r="F118" s="452"/>
      <c r="G118" s="452"/>
      <c r="H118" s="452"/>
    </row>
    <row r="119" spans="1:8" ht="15">
      <c r="A119" s="326"/>
      <c r="B119" s="326"/>
      <c r="C119" s="326"/>
      <c r="D119" s="452"/>
      <c r="E119" s="452"/>
      <c r="F119" s="452"/>
      <c r="G119" s="452"/>
      <c r="H119" s="452"/>
    </row>
    <row r="120" spans="1:8" ht="15">
      <c r="A120" s="326"/>
      <c r="B120" s="326"/>
      <c r="C120" s="326"/>
      <c r="D120" s="452"/>
      <c r="E120" s="452"/>
      <c r="F120" s="452"/>
      <c r="G120" s="452"/>
      <c r="H120" s="452"/>
    </row>
    <row r="121" spans="1:8" ht="15">
      <c r="A121" s="326"/>
      <c r="B121" s="326"/>
      <c r="C121" s="326"/>
      <c r="D121" s="452"/>
      <c r="E121" s="452"/>
      <c r="F121" s="452"/>
      <c r="G121" s="452"/>
      <c r="H121" s="452"/>
    </row>
    <row r="122" spans="1:8" ht="15">
      <c r="A122" s="326"/>
      <c r="B122" s="326"/>
      <c r="C122" s="326"/>
      <c r="D122" s="452"/>
      <c r="E122" s="452"/>
      <c r="F122" s="452"/>
      <c r="G122" s="452"/>
      <c r="H122" s="452"/>
    </row>
    <row r="123" spans="1:8" ht="15">
      <c r="A123" s="326"/>
      <c r="B123" s="326"/>
      <c r="C123" s="326"/>
      <c r="D123" s="452"/>
      <c r="E123" s="452"/>
      <c r="F123" s="452"/>
      <c r="G123" s="452"/>
      <c r="H123" s="452"/>
    </row>
    <row r="124" spans="1:8" ht="15">
      <c r="A124" s="326"/>
      <c r="B124" s="326"/>
      <c r="C124" s="326"/>
      <c r="D124" s="452"/>
      <c r="E124" s="452"/>
      <c r="F124" s="452"/>
      <c r="G124" s="452"/>
      <c r="H124" s="452"/>
    </row>
    <row r="125" spans="1:8" ht="15">
      <c r="A125" s="326"/>
      <c r="B125" s="326"/>
      <c r="C125" s="326"/>
      <c r="D125" s="452"/>
      <c r="E125" s="452"/>
      <c r="F125" s="452"/>
      <c r="G125" s="452"/>
      <c r="H125" s="452"/>
    </row>
    <row r="126" spans="1:8" ht="15">
      <c r="A126" s="326"/>
      <c r="B126" s="326"/>
      <c r="C126" s="326"/>
      <c r="D126" s="452"/>
      <c r="E126" s="452"/>
      <c r="F126" s="452"/>
      <c r="G126" s="452"/>
      <c r="H126" s="452"/>
    </row>
    <row r="127" spans="1:8" ht="15">
      <c r="A127" s="326"/>
      <c r="B127" s="326"/>
      <c r="C127" s="326"/>
      <c r="D127" s="452"/>
      <c r="E127" s="452"/>
      <c r="F127" s="452"/>
      <c r="G127" s="452"/>
      <c r="H127" s="452"/>
    </row>
    <row r="128" spans="1:8" ht="15">
      <c r="A128" s="326"/>
      <c r="B128" s="326"/>
      <c r="C128" s="326"/>
      <c r="D128" s="452"/>
      <c r="E128" s="452"/>
      <c r="F128" s="452"/>
      <c r="G128" s="452"/>
      <c r="H128" s="452"/>
    </row>
    <row r="129" spans="1:8" ht="15">
      <c r="A129" s="326"/>
      <c r="B129" s="326"/>
      <c r="C129" s="326"/>
      <c r="D129" s="452"/>
      <c r="E129" s="452"/>
      <c r="F129" s="452"/>
      <c r="G129" s="452"/>
      <c r="H129" s="452"/>
    </row>
    <row r="130" spans="1:8" ht="15">
      <c r="A130" s="326"/>
      <c r="B130" s="326"/>
      <c r="C130" s="326"/>
      <c r="D130" s="452"/>
      <c r="E130" s="452"/>
      <c r="F130" s="452"/>
      <c r="G130" s="452"/>
      <c r="H130" s="452"/>
    </row>
    <row r="131" spans="1:8" ht="15">
      <c r="A131" s="326"/>
      <c r="B131" s="326"/>
      <c r="C131" s="326"/>
      <c r="D131" s="452"/>
      <c r="E131" s="452"/>
      <c r="F131" s="452"/>
      <c r="G131" s="452"/>
      <c r="H131" s="452"/>
    </row>
    <row r="132" spans="1:8" ht="15">
      <c r="A132" s="326"/>
      <c r="B132" s="326"/>
      <c r="C132" s="326"/>
      <c r="D132" s="452"/>
      <c r="E132" s="452"/>
      <c r="F132" s="452"/>
      <c r="G132" s="452"/>
      <c r="H132" s="452"/>
    </row>
    <row r="133" spans="1:8" ht="15">
      <c r="A133" s="326"/>
      <c r="B133" s="326"/>
      <c r="C133" s="326"/>
      <c r="D133" s="452"/>
      <c r="E133" s="452"/>
      <c r="F133" s="452"/>
      <c r="G133" s="452"/>
      <c r="H133" s="452"/>
    </row>
    <row r="134" spans="1:8" ht="15">
      <c r="A134" s="326"/>
      <c r="B134" s="326"/>
      <c r="C134" s="326"/>
      <c r="D134" s="452"/>
      <c r="E134" s="452"/>
      <c r="F134" s="452"/>
      <c r="G134" s="452"/>
      <c r="H134" s="452"/>
    </row>
    <row r="135" spans="1:8" ht="15">
      <c r="A135" s="326"/>
      <c r="B135" s="326"/>
      <c r="C135" s="326"/>
      <c r="D135" s="452"/>
      <c r="E135" s="452"/>
      <c r="F135" s="452"/>
      <c r="G135" s="452"/>
      <c r="H135" s="452"/>
    </row>
    <row r="136" spans="1:8" ht="15">
      <c r="A136" s="326"/>
      <c r="B136" s="326"/>
      <c r="C136" s="326"/>
      <c r="D136" s="452"/>
      <c r="E136" s="452"/>
      <c r="F136" s="452"/>
      <c r="G136" s="452"/>
      <c r="H136" s="452"/>
    </row>
    <row r="137" spans="1:8" ht="15">
      <c r="A137" s="326"/>
      <c r="B137" s="326"/>
      <c r="C137" s="326"/>
      <c r="D137" s="452"/>
      <c r="E137" s="452"/>
      <c r="F137" s="452"/>
      <c r="G137" s="452"/>
      <c r="H137" s="452"/>
    </row>
    <row r="138" spans="1:8" ht="15">
      <c r="A138" s="326"/>
      <c r="B138" s="326"/>
      <c r="C138" s="326"/>
      <c r="D138" s="452"/>
      <c r="E138" s="452"/>
      <c r="F138" s="452"/>
      <c r="G138" s="452"/>
      <c r="H138" s="452"/>
    </row>
    <row r="139" spans="1:8" ht="15">
      <c r="A139" s="326"/>
      <c r="B139" s="326"/>
      <c r="C139" s="326"/>
      <c r="D139" s="452"/>
      <c r="E139" s="452"/>
      <c r="F139" s="452"/>
      <c r="G139" s="452"/>
      <c r="H139" s="452"/>
    </row>
    <row r="140" spans="1:8" ht="15">
      <c r="A140" s="326"/>
      <c r="B140" s="326"/>
      <c r="C140" s="326"/>
      <c r="D140" s="452"/>
      <c r="E140" s="452"/>
      <c r="F140" s="452"/>
      <c r="G140" s="452"/>
      <c r="H140" s="452"/>
    </row>
    <row r="141" spans="1:8" ht="15">
      <c r="A141" s="326"/>
      <c r="B141" s="326"/>
      <c r="C141" s="326"/>
      <c r="D141" s="452"/>
      <c r="E141" s="452"/>
      <c r="F141" s="452"/>
      <c r="G141" s="452"/>
      <c r="H141" s="452"/>
    </row>
    <row r="142" spans="1:8" ht="15">
      <c r="A142" s="326"/>
      <c r="B142" s="326"/>
      <c r="C142" s="326"/>
      <c r="D142" s="452"/>
      <c r="E142" s="452"/>
      <c r="F142" s="452"/>
      <c r="G142" s="452"/>
      <c r="H142" s="452"/>
    </row>
    <row r="143" spans="1:8" ht="15">
      <c r="A143" s="326"/>
      <c r="B143" s="326"/>
      <c r="C143" s="326"/>
      <c r="D143" s="452"/>
      <c r="E143" s="452"/>
      <c r="F143" s="452"/>
      <c r="G143" s="452"/>
      <c r="H143" s="452"/>
    </row>
    <row r="144" spans="1:8" ht="15">
      <c r="A144" s="326"/>
      <c r="B144" s="326"/>
      <c r="C144" s="326"/>
      <c r="D144" s="452"/>
      <c r="E144" s="452"/>
      <c r="F144" s="452"/>
      <c r="G144" s="452"/>
      <c r="H144" s="452"/>
    </row>
    <row r="145" spans="1:8" ht="15">
      <c r="A145" s="326"/>
      <c r="B145" s="326"/>
      <c r="C145" s="326"/>
      <c r="D145" s="452"/>
      <c r="E145" s="452"/>
      <c r="F145" s="452"/>
      <c r="G145" s="452"/>
      <c r="H145" s="452"/>
    </row>
    <row r="146" spans="1:8" ht="15">
      <c r="A146" s="326"/>
      <c r="B146" s="326"/>
      <c r="C146" s="326"/>
      <c r="D146" s="452"/>
      <c r="E146" s="452"/>
      <c r="F146" s="452"/>
      <c r="G146" s="452"/>
      <c r="H146" s="452"/>
    </row>
    <row r="147" spans="1:8" ht="15">
      <c r="A147" s="326"/>
      <c r="B147" s="326"/>
      <c r="C147" s="326"/>
      <c r="D147" s="452"/>
      <c r="E147" s="452"/>
      <c r="F147" s="452"/>
      <c r="G147" s="452"/>
      <c r="H147" s="452"/>
    </row>
    <row r="148" spans="1:8" ht="15">
      <c r="A148" s="326"/>
      <c r="B148" s="326"/>
      <c r="C148" s="326"/>
      <c r="D148" s="452"/>
      <c r="E148" s="452"/>
      <c r="F148" s="452"/>
      <c r="G148" s="452"/>
      <c r="H148" s="452"/>
    </row>
    <row r="149" spans="1:8" ht="15">
      <c r="A149" s="326"/>
      <c r="B149" s="326"/>
      <c r="C149" s="326"/>
      <c r="D149" s="452"/>
      <c r="E149" s="452"/>
      <c r="F149" s="452"/>
      <c r="G149" s="452"/>
      <c r="H149" s="452"/>
    </row>
    <row r="150" spans="1:8" ht="15">
      <c r="A150" s="326"/>
      <c r="B150" s="326"/>
      <c r="C150" s="326"/>
      <c r="D150" s="452"/>
      <c r="E150" s="452"/>
      <c r="F150" s="452"/>
      <c r="G150" s="452"/>
      <c r="H150" s="452"/>
    </row>
    <row r="151" spans="1:8" ht="15">
      <c r="A151" s="326"/>
      <c r="B151" s="326"/>
      <c r="C151" s="326"/>
      <c r="D151" s="452"/>
      <c r="E151" s="452"/>
      <c r="F151" s="452"/>
      <c r="G151" s="452"/>
      <c r="H151" s="452"/>
    </row>
    <row r="152" spans="1:8" ht="15">
      <c r="A152" s="326"/>
      <c r="B152" s="326"/>
      <c r="C152" s="326"/>
      <c r="D152" s="452"/>
      <c r="E152" s="452"/>
      <c r="F152" s="452"/>
      <c r="G152" s="452"/>
      <c r="H152" s="452"/>
    </row>
    <row r="153" spans="1:8" ht="15">
      <c r="A153" s="326"/>
      <c r="B153" s="326"/>
      <c r="C153" s="326"/>
      <c r="D153" s="452"/>
      <c r="E153" s="452"/>
      <c r="F153" s="452"/>
      <c r="G153" s="452"/>
      <c r="H153" s="452"/>
    </row>
    <row r="154" spans="1:8" ht="15">
      <c r="A154" s="326"/>
      <c r="B154" s="326"/>
      <c r="C154" s="326"/>
      <c r="D154" s="452"/>
      <c r="E154" s="452"/>
      <c r="F154" s="452"/>
      <c r="G154" s="452"/>
      <c r="H154" s="452"/>
    </row>
    <row r="155" spans="1:8" ht="15">
      <c r="A155" s="326"/>
      <c r="B155" s="326"/>
      <c r="C155" s="326"/>
      <c r="D155" s="452"/>
      <c r="E155" s="452"/>
      <c r="F155" s="452"/>
      <c r="G155" s="452"/>
      <c r="H155" s="452"/>
    </row>
    <row r="156" spans="1:8" ht="15">
      <c r="A156" s="326"/>
      <c r="B156" s="326"/>
      <c r="C156" s="326"/>
      <c r="D156" s="452"/>
      <c r="E156" s="452"/>
      <c r="F156" s="452"/>
      <c r="G156" s="452"/>
      <c r="H156" s="452"/>
    </row>
    <row r="157" spans="1:8" ht="15">
      <c r="A157" s="326"/>
      <c r="B157" s="326"/>
      <c r="C157" s="326"/>
      <c r="D157" s="452"/>
      <c r="E157" s="452"/>
      <c r="F157" s="452"/>
      <c r="G157" s="452"/>
      <c r="H157" s="452"/>
    </row>
    <row r="158" spans="1:8" ht="15">
      <c r="A158" s="326"/>
      <c r="B158" s="326"/>
      <c r="C158" s="326"/>
      <c r="D158" s="452"/>
      <c r="E158" s="452"/>
      <c r="F158" s="452"/>
      <c r="G158" s="452"/>
      <c r="H158" s="452"/>
    </row>
    <row r="159" spans="1:8" ht="15">
      <c r="A159" s="326"/>
      <c r="B159" s="326"/>
      <c r="C159" s="326"/>
      <c r="D159" s="452"/>
      <c r="E159" s="452"/>
      <c r="F159" s="452"/>
      <c r="G159" s="452"/>
      <c r="H159" s="452"/>
    </row>
    <row r="160" spans="1:8" ht="15">
      <c r="A160" s="326"/>
      <c r="B160" s="326"/>
      <c r="C160" s="326"/>
      <c r="D160" s="452"/>
      <c r="E160" s="452"/>
      <c r="F160" s="452"/>
      <c r="G160" s="452"/>
      <c r="H160" s="452"/>
    </row>
    <row r="161" spans="1:8" ht="15">
      <c r="A161" s="326"/>
      <c r="B161" s="326"/>
      <c r="C161" s="326"/>
      <c r="D161" s="452"/>
      <c r="E161" s="452"/>
      <c r="F161" s="452"/>
      <c r="G161" s="452"/>
      <c r="H161" s="452"/>
    </row>
    <row r="162" spans="1:8" ht="15">
      <c r="A162" s="326"/>
      <c r="B162" s="326"/>
      <c r="C162" s="326"/>
      <c r="D162" s="452"/>
      <c r="E162" s="452"/>
      <c r="F162" s="452"/>
      <c r="G162" s="452"/>
      <c r="H162" s="452"/>
    </row>
    <row r="163" spans="1:8" ht="15">
      <c r="A163" s="326"/>
      <c r="B163" s="326"/>
      <c r="C163" s="326"/>
      <c r="D163" s="452"/>
      <c r="E163" s="452"/>
      <c r="F163" s="452"/>
      <c r="G163" s="452"/>
      <c r="H163" s="452"/>
    </row>
    <row r="164" spans="1:8" ht="15">
      <c r="A164" s="326"/>
      <c r="B164" s="326"/>
      <c r="C164" s="326"/>
      <c r="D164" s="452"/>
      <c r="E164" s="452"/>
      <c r="F164" s="452"/>
      <c r="G164" s="452"/>
      <c r="H164" s="452"/>
    </row>
    <row r="165" spans="1:8" ht="15">
      <c r="A165" s="326"/>
      <c r="B165" s="326"/>
      <c r="C165" s="326"/>
      <c r="D165" s="452"/>
      <c r="E165" s="452"/>
      <c r="F165" s="452"/>
      <c r="G165" s="452"/>
      <c r="H165" s="452"/>
    </row>
    <row r="166" spans="1:8" ht="15">
      <c r="A166" s="326"/>
      <c r="B166" s="326"/>
      <c r="C166" s="326"/>
      <c r="D166" s="452"/>
      <c r="E166" s="452"/>
      <c r="F166" s="452"/>
      <c r="G166" s="452"/>
      <c r="H166" s="452"/>
    </row>
    <row r="167" spans="1:8" ht="15">
      <c r="A167" s="326"/>
      <c r="B167" s="326"/>
      <c r="C167" s="326"/>
      <c r="D167" s="452"/>
      <c r="E167" s="452"/>
      <c r="F167" s="452"/>
      <c r="G167" s="452"/>
      <c r="H167" s="452"/>
    </row>
    <row r="168" spans="1:8" ht="15">
      <c r="A168" s="326"/>
      <c r="B168" s="326"/>
      <c r="C168" s="326"/>
      <c r="D168" s="452"/>
      <c r="E168" s="452"/>
      <c r="F168" s="452"/>
      <c r="G168" s="452"/>
      <c r="H168" s="452"/>
    </row>
    <row r="169" spans="1:8" ht="15">
      <c r="A169" s="326"/>
      <c r="B169" s="326"/>
      <c r="C169" s="326"/>
      <c r="D169" s="452"/>
      <c r="E169" s="452"/>
      <c r="F169" s="452"/>
      <c r="G169" s="452"/>
      <c r="H169" s="452"/>
    </row>
    <row r="170" spans="1:8" ht="15">
      <c r="A170" s="326"/>
      <c r="B170" s="326"/>
      <c r="C170" s="326"/>
      <c r="D170" s="452"/>
      <c r="E170" s="452"/>
      <c r="F170" s="452"/>
      <c r="G170" s="452"/>
      <c r="H170" s="452"/>
    </row>
    <row r="171" spans="1:8" ht="15">
      <c r="A171" s="326"/>
      <c r="B171" s="326"/>
      <c r="C171" s="326"/>
      <c r="D171" s="452"/>
      <c r="E171" s="452"/>
      <c r="F171" s="452"/>
      <c r="G171" s="452"/>
      <c r="H171" s="452"/>
    </row>
    <row r="172" spans="1:8" ht="15">
      <c r="A172" s="326"/>
      <c r="B172" s="326"/>
      <c r="C172" s="326"/>
      <c r="D172" s="452"/>
      <c r="E172" s="452"/>
      <c r="F172" s="452"/>
      <c r="G172" s="452"/>
      <c r="H172" s="452"/>
    </row>
    <row r="173" spans="1:8" ht="15">
      <c r="A173" s="326"/>
      <c r="B173" s="326"/>
      <c r="C173" s="326"/>
      <c r="D173" s="452"/>
      <c r="E173" s="452"/>
      <c r="F173" s="452"/>
      <c r="G173" s="452"/>
      <c r="H173" s="452"/>
    </row>
    <row r="174" spans="1:8" ht="15">
      <c r="A174" s="326"/>
      <c r="B174" s="326"/>
      <c r="C174" s="326"/>
      <c r="D174" s="452"/>
      <c r="E174" s="452"/>
      <c r="F174" s="452"/>
      <c r="G174" s="452"/>
      <c r="H174" s="452"/>
    </row>
    <row r="175" spans="1:8" ht="15">
      <c r="A175" s="326"/>
      <c r="B175" s="326"/>
      <c r="C175" s="326"/>
      <c r="D175" s="452"/>
      <c r="E175" s="452"/>
      <c r="F175" s="452"/>
      <c r="G175" s="452"/>
      <c r="H175" s="452"/>
    </row>
    <row r="176" spans="1:8" ht="15">
      <c r="A176" s="326"/>
      <c r="B176" s="326"/>
      <c r="C176" s="326"/>
      <c r="D176" s="452"/>
      <c r="E176" s="452"/>
      <c r="F176" s="452"/>
      <c r="G176" s="452"/>
      <c r="H176" s="452"/>
    </row>
    <row r="177" spans="1:8" ht="15">
      <c r="A177" s="326"/>
      <c r="B177" s="326"/>
      <c r="C177" s="326"/>
      <c r="D177" s="452"/>
      <c r="E177" s="452"/>
      <c r="F177" s="452"/>
      <c r="G177" s="452"/>
      <c r="H177" s="452"/>
    </row>
    <row r="178" spans="1:8" ht="15">
      <c r="A178" s="326"/>
      <c r="B178" s="326"/>
      <c r="C178" s="326"/>
      <c r="D178" s="452"/>
      <c r="E178" s="452"/>
      <c r="F178" s="452"/>
      <c r="G178" s="452"/>
      <c r="H178" s="452"/>
    </row>
    <row r="179" spans="1:8" ht="15">
      <c r="A179" s="326"/>
      <c r="B179" s="326"/>
      <c r="C179" s="326"/>
      <c r="D179" s="452"/>
      <c r="E179" s="452"/>
      <c r="F179" s="452"/>
      <c r="G179" s="452"/>
      <c r="H179" s="452"/>
    </row>
    <row r="180" spans="1:8" ht="15">
      <c r="A180" s="326"/>
      <c r="B180" s="326"/>
      <c r="C180" s="326"/>
      <c r="D180" s="452"/>
      <c r="E180" s="452"/>
      <c r="F180" s="452"/>
      <c r="G180" s="452"/>
      <c r="H180" s="452"/>
    </row>
    <row r="181" spans="1:8" ht="15">
      <c r="A181" s="326"/>
      <c r="B181" s="326"/>
      <c r="C181" s="326"/>
      <c r="D181" s="452"/>
      <c r="E181" s="452"/>
      <c r="F181" s="452"/>
      <c r="G181" s="452"/>
      <c r="H181" s="452"/>
    </row>
    <row r="182" spans="1:8" ht="15">
      <c r="A182" s="326"/>
      <c r="B182" s="326"/>
      <c r="C182" s="326"/>
      <c r="D182" s="452"/>
      <c r="E182" s="452"/>
      <c r="F182" s="452"/>
      <c r="G182" s="452"/>
      <c r="H182" s="452"/>
    </row>
    <row r="183" spans="1:8" ht="15">
      <c r="A183" s="326"/>
      <c r="B183" s="326"/>
      <c r="C183" s="326"/>
      <c r="D183" s="452"/>
      <c r="E183" s="452"/>
      <c r="F183" s="452"/>
      <c r="G183" s="452"/>
      <c r="H183" s="452"/>
    </row>
    <row r="184" spans="1:8" ht="15">
      <c r="A184" s="326"/>
      <c r="B184" s="326"/>
      <c r="C184" s="326"/>
      <c r="D184" s="452"/>
      <c r="E184" s="452"/>
      <c r="F184" s="452"/>
      <c r="G184" s="452"/>
      <c r="H184" s="452"/>
    </row>
    <row r="185" spans="1:8" ht="15">
      <c r="A185" s="326"/>
      <c r="B185" s="326"/>
      <c r="C185" s="326"/>
      <c r="D185" s="452"/>
      <c r="E185" s="452"/>
      <c r="F185" s="452"/>
      <c r="G185" s="452"/>
      <c r="H185" s="452"/>
    </row>
    <row r="186" spans="1:8" ht="15">
      <c r="A186" s="326"/>
      <c r="B186" s="326"/>
      <c r="C186" s="326"/>
      <c r="D186" s="452"/>
      <c r="E186" s="452"/>
      <c r="F186" s="452"/>
      <c r="G186" s="452"/>
      <c r="H186" s="452"/>
    </row>
    <row r="187" spans="1:8" ht="15">
      <c r="A187" s="326"/>
      <c r="B187" s="326"/>
      <c r="C187" s="326"/>
      <c r="D187" s="452"/>
      <c r="E187" s="452"/>
      <c r="F187" s="452"/>
      <c r="G187" s="452"/>
      <c r="H187" s="452"/>
    </row>
    <row r="188" spans="1:8" ht="15">
      <c r="A188" s="326"/>
      <c r="B188" s="326"/>
      <c r="C188" s="326"/>
      <c r="D188" s="452"/>
      <c r="E188" s="452"/>
      <c r="F188" s="452"/>
      <c r="G188" s="452"/>
      <c r="H188" s="452"/>
    </row>
    <row r="189" spans="1:8" ht="15">
      <c r="A189" s="326"/>
      <c r="B189" s="326"/>
      <c r="C189" s="326"/>
      <c r="D189" s="452"/>
      <c r="E189" s="452"/>
      <c r="F189" s="452"/>
      <c r="G189" s="452"/>
      <c r="H189" s="452"/>
    </row>
    <row r="190" spans="1:8" ht="15">
      <c r="A190" s="326"/>
      <c r="B190" s="326"/>
      <c r="C190" s="326"/>
      <c r="D190" s="452"/>
      <c r="E190" s="452"/>
      <c r="F190" s="452"/>
      <c r="G190" s="452"/>
      <c r="H190" s="452"/>
    </row>
    <row r="191" spans="1:8" ht="15">
      <c r="A191" s="326"/>
      <c r="B191" s="326"/>
      <c r="C191" s="326"/>
      <c r="D191" s="452"/>
      <c r="E191" s="452"/>
      <c r="F191" s="452"/>
      <c r="G191" s="452"/>
      <c r="H191" s="452"/>
    </row>
    <row r="192" spans="1:8" ht="15">
      <c r="A192" s="326"/>
      <c r="B192" s="326"/>
      <c r="C192" s="326"/>
      <c r="D192" s="452"/>
      <c r="E192" s="452"/>
      <c r="F192" s="452"/>
      <c r="G192" s="452"/>
      <c r="H192" s="452"/>
    </row>
    <row r="193" spans="1:8" ht="15">
      <c r="A193" s="326"/>
      <c r="B193" s="326"/>
      <c r="C193" s="326"/>
      <c r="D193" s="452"/>
      <c r="E193" s="452"/>
      <c r="F193" s="452"/>
      <c r="G193" s="452"/>
      <c r="H193" s="452"/>
    </row>
    <row r="194" spans="1:8" ht="15">
      <c r="A194" s="326"/>
      <c r="B194" s="326"/>
      <c r="C194" s="326"/>
      <c r="D194" s="452"/>
      <c r="E194" s="452"/>
      <c r="F194" s="452"/>
      <c r="G194" s="452"/>
      <c r="H194" s="452"/>
    </row>
    <row r="195" spans="1:8" ht="15">
      <c r="A195" s="326"/>
      <c r="B195" s="326"/>
      <c r="C195" s="326"/>
      <c r="D195" s="452"/>
      <c r="E195" s="452"/>
      <c r="F195" s="452"/>
      <c r="G195" s="452"/>
      <c r="H195" s="452"/>
    </row>
    <row r="196" spans="1:8" ht="15">
      <c r="A196" s="326"/>
      <c r="B196" s="326"/>
      <c r="C196" s="326"/>
      <c r="D196" s="452"/>
      <c r="E196" s="452"/>
      <c r="F196" s="452"/>
      <c r="G196" s="452"/>
      <c r="H196" s="452"/>
    </row>
    <row r="197" spans="1:8" ht="15">
      <c r="A197" s="326"/>
      <c r="B197" s="326"/>
      <c r="C197" s="326"/>
      <c r="D197" s="452"/>
      <c r="E197" s="452"/>
      <c r="F197" s="452"/>
      <c r="G197" s="452"/>
      <c r="H197" s="452"/>
    </row>
    <row r="198" spans="1:8" ht="15">
      <c r="A198" s="326"/>
      <c r="B198" s="326"/>
      <c r="C198" s="326"/>
      <c r="D198" s="452"/>
      <c r="E198" s="452"/>
      <c r="F198" s="452"/>
      <c r="G198" s="452"/>
      <c r="H198" s="452"/>
    </row>
    <row r="199" spans="1:8" ht="15">
      <c r="A199" s="326"/>
      <c r="B199" s="326"/>
      <c r="C199" s="326"/>
      <c r="D199" s="452"/>
      <c r="E199" s="452"/>
      <c r="F199" s="452"/>
      <c r="G199" s="452"/>
      <c r="H199" s="452"/>
    </row>
    <row r="200" spans="1:8" ht="15">
      <c r="A200" s="326"/>
      <c r="B200" s="326"/>
      <c r="C200" s="326"/>
      <c r="D200" s="452"/>
      <c r="E200" s="452"/>
      <c r="F200" s="452"/>
      <c r="G200" s="452"/>
      <c r="H200" s="452"/>
    </row>
    <row r="201" spans="1:8" ht="15">
      <c r="A201" s="326"/>
      <c r="B201" s="326"/>
      <c r="C201" s="326"/>
      <c r="D201" s="452"/>
      <c r="E201" s="452"/>
      <c r="F201" s="452"/>
      <c r="G201" s="452"/>
      <c r="H201" s="452"/>
    </row>
    <row r="202" spans="1:8" ht="15">
      <c r="A202" s="326"/>
      <c r="B202" s="326"/>
      <c r="C202" s="326"/>
      <c r="D202" s="452"/>
      <c r="E202" s="452"/>
      <c r="F202" s="452"/>
      <c r="G202" s="452"/>
      <c r="H202" s="452"/>
    </row>
    <row r="203" spans="1:8" ht="15">
      <c r="A203" s="326"/>
      <c r="B203" s="326"/>
      <c r="C203" s="326"/>
      <c r="D203" s="452"/>
      <c r="E203" s="452"/>
      <c r="F203" s="452"/>
      <c r="G203" s="452"/>
      <c r="H203" s="452"/>
    </row>
    <row r="204" spans="1:8" ht="15">
      <c r="A204" s="326"/>
      <c r="B204" s="326"/>
      <c r="C204" s="326"/>
      <c r="D204" s="452"/>
      <c r="E204" s="452"/>
      <c r="F204" s="452"/>
      <c r="G204" s="452"/>
      <c r="H204" s="452"/>
    </row>
    <row r="205" spans="1:8" ht="15">
      <c r="A205" s="326"/>
      <c r="B205" s="326"/>
      <c r="C205" s="326"/>
      <c r="D205" s="452"/>
      <c r="E205" s="452"/>
      <c r="F205" s="452"/>
      <c r="G205" s="452"/>
      <c r="H205" s="452"/>
    </row>
    <row r="206" spans="1:8" ht="15">
      <c r="A206" s="326"/>
      <c r="B206" s="326"/>
      <c r="C206" s="326"/>
      <c r="D206" s="452"/>
      <c r="E206" s="452"/>
      <c r="F206" s="452"/>
      <c r="G206" s="452"/>
      <c r="H206" s="452"/>
    </row>
    <row r="207" spans="1:8" ht="15">
      <c r="A207" s="326"/>
      <c r="B207" s="326"/>
      <c r="C207" s="326"/>
      <c r="D207" s="452"/>
      <c r="E207" s="452"/>
      <c r="F207" s="452"/>
      <c r="G207" s="452"/>
      <c r="H207" s="452"/>
    </row>
    <row r="208" spans="1:8" ht="15">
      <c r="A208" s="326"/>
      <c r="B208" s="326"/>
      <c r="C208" s="326"/>
      <c r="D208" s="452"/>
      <c r="E208" s="452"/>
      <c r="F208" s="452"/>
      <c r="G208" s="452"/>
      <c r="H208" s="452"/>
    </row>
    <row r="209" spans="1:8" ht="15">
      <c r="A209" s="326"/>
      <c r="B209" s="326"/>
      <c r="C209" s="326"/>
      <c r="D209" s="452"/>
      <c r="E209" s="452"/>
      <c r="F209" s="452"/>
      <c r="G209" s="452"/>
      <c r="H209" s="452"/>
    </row>
    <row r="210" spans="1:8" ht="15">
      <c r="A210" s="326"/>
      <c r="B210" s="326"/>
      <c r="C210" s="326"/>
      <c r="D210" s="452"/>
      <c r="E210" s="452"/>
      <c r="F210" s="452"/>
      <c r="G210" s="452"/>
      <c r="H210" s="452"/>
    </row>
    <row r="211" spans="1:8" ht="15">
      <c r="A211" s="326"/>
      <c r="B211" s="326"/>
      <c r="C211" s="326"/>
      <c r="D211" s="452"/>
      <c r="E211" s="452"/>
      <c r="F211" s="452"/>
      <c r="G211" s="452"/>
      <c r="H211" s="452"/>
    </row>
    <row r="212" spans="1:8" ht="15">
      <c r="A212" s="326"/>
      <c r="B212" s="326"/>
      <c r="C212" s="326"/>
      <c r="D212" s="452"/>
      <c r="E212" s="452"/>
      <c r="F212" s="452"/>
      <c r="G212" s="452"/>
      <c r="H212" s="452"/>
    </row>
    <row r="213" spans="1:8" ht="15">
      <c r="A213" s="326"/>
      <c r="B213" s="326"/>
      <c r="C213" s="326"/>
      <c r="D213" s="452"/>
      <c r="E213" s="452"/>
      <c r="F213" s="452"/>
      <c r="G213" s="452"/>
      <c r="H213" s="452"/>
    </row>
    <row r="214" spans="1:8" ht="15">
      <c r="A214" s="326"/>
      <c r="B214" s="326"/>
      <c r="C214" s="326"/>
      <c r="D214" s="452"/>
      <c r="E214" s="452"/>
      <c r="F214" s="452"/>
      <c r="G214" s="452"/>
      <c r="H214" s="452"/>
    </row>
    <row r="215" spans="1:8" ht="15">
      <c r="A215" s="326"/>
      <c r="B215" s="326"/>
      <c r="C215" s="326"/>
      <c r="D215" s="452"/>
      <c r="E215" s="452"/>
      <c r="F215" s="452"/>
      <c r="G215" s="452"/>
      <c r="H215" s="452"/>
    </row>
    <row r="216" spans="1:8" ht="15">
      <c r="A216" s="326"/>
      <c r="B216" s="326"/>
      <c r="C216" s="326"/>
      <c r="D216" s="452"/>
      <c r="E216" s="452"/>
      <c r="F216" s="452"/>
      <c r="G216" s="452"/>
      <c r="H216" s="452"/>
    </row>
    <row r="217" spans="1:8" ht="15">
      <c r="A217" s="326"/>
      <c r="B217" s="326"/>
      <c r="C217" s="326"/>
      <c r="D217" s="452"/>
      <c r="E217" s="452"/>
      <c r="F217" s="452"/>
      <c r="G217" s="452"/>
      <c r="H217" s="452"/>
    </row>
    <row r="218" spans="1:8" ht="15">
      <c r="A218" s="326"/>
      <c r="B218" s="326"/>
      <c r="C218" s="326"/>
      <c r="D218" s="452"/>
      <c r="E218" s="452"/>
      <c r="F218" s="452"/>
      <c r="G218" s="452"/>
      <c r="H218" s="452"/>
    </row>
    <row r="219" spans="1:8" ht="15">
      <c r="A219" s="326"/>
      <c r="B219" s="326"/>
      <c r="C219" s="326"/>
      <c r="D219" s="452"/>
      <c r="E219" s="452"/>
      <c r="F219" s="452"/>
      <c r="G219" s="452"/>
      <c r="H219" s="452"/>
    </row>
    <row r="220" spans="1:8" ht="15">
      <c r="A220" s="326"/>
      <c r="B220" s="326"/>
      <c r="C220" s="326"/>
      <c r="D220" s="452"/>
      <c r="E220" s="452"/>
      <c r="F220" s="452"/>
      <c r="G220" s="452"/>
      <c r="H220" s="452"/>
    </row>
    <row r="221" spans="1:8" ht="15">
      <c r="A221" s="326"/>
      <c r="B221" s="326"/>
      <c r="C221" s="326"/>
      <c r="D221" s="452"/>
      <c r="E221" s="452"/>
      <c r="F221" s="452"/>
      <c r="G221" s="452"/>
      <c r="H221" s="452"/>
    </row>
    <row r="222" spans="1:8" ht="15">
      <c r="A222" s="326"/>
      <c r="B222" s="326"/>
      <c r="C222" s="326"/>
      <c r="D222" s="452"/>
      <c r="E222" s="452"/>
      <c r="F222" s="452"/>
      <c r="G222" s="452"/>
      <c r="H222" s="452"/>
    </row>
    <row r="223" spans="1:8" ht="15">
      <c r="A223" s="326"/>
      <c r="B223" s="326"/>
      <c r="C223" s="326"/>
      <c r="D223" s="452"/>
      <c r="E223" s="452"/>
      <c r="F223" s="452"/>
      <c r="G223" s="452"/>
      <c r="H223" s="452"/>
    </row>
    <row r="224" spans="1:8" ht="15">
      <c r="A224" s="326"/>
      <c r="B224" s="326"/>
      <c r="C224" s="326"/>
      <c r="D224" s="452"/>
      <c r="E224" s="452"/>
      <c r="F224" s="452"/>
      <c r="G224" s="452"/>
      <c r="H224" s="452"/>
    </row>
    <row r="225" spans="1:8" ht="15">
      <c r="A225" s="326"/>
      <c r="B225" s="326"/>
      <c r="C225" s="326"/>
      <c r="D225" s="452"/>
      <c r="E225" s="452"/>
      <c r="F225" s="452"/>
      <c r="G225" s="452"/>
      <c r="H225" s="452"/>
    </row>
    <row r="226" spans="1:8" ht="15">
      <c r="A226" s="326"/>
      <c r="B226" s="326"/>
      <c r="C226" s="326"/>
      <c r="D226" s="452"/>
      <c r="E226" s="452"/>
      <c r="F226" s="452"/>
      <c r="G226" s="452"/>
      <c r="H226" s="452"/>
    </row>
    <row r="227" spans="1:8" ht="15">
      <c r="A227" s="326"/>
      <c r="B227" s="326"/>
      <c r="C227" s="326"/>
      <c r="D227" s="452"/>
      <c r="E227" s="452"/>
      <c r="F227" s="452"/>
      <c r="G227" s="452"/>
      <c r="H227" s="452"/>
    </row>
    <row r="228" spans="1:8" ht="15">
      <c r="A228" s="326"/>
      <c r="B228" s="326"/>
      <c r="C228" s="326"/>
      <c r="D228" s="452"/>
      <c r="E228" s="452"/>
      <c r="F228" s="452"/>
      <c r="G228" s="452"/>
      <c r="H228" s="452"/>
    </row>
    <row r="229" spans="1:8" ht="15">
      <c r="A229" s="326"/>
      <c r="B229" s="326"/>
      <c r="C229" s="326"/>
      <c r="D229" s="452"/>
      <c r="E229" s="452"/>
      <c r="F229" s="452"/>
      <c r="G229" s="452"/>
      <c r="H229" s="452"/>
    </row>
    <row r="230" spans="1:8" ht="15">
      <c r="A230" s="326"/>
      <c r="B230" s="326"/>
      <c r="C230" s="326"/>
      <c r="D230" s="452"/>
      <c r="E230" s="452"/>
      <c r="F230" s="452"/>
      <c r="G230" s="452"/>
      <c r="H230" s="452"/>
    </row>
    <row r="231" spans="1:8" ht="15">
      <c r="A231" s="326"/>
      <c r="B231" s="326"/>
      <c r="C231" s="326"/>
      <c r="D231" s="452"/>
      <c r="E231" s="452"/>
      <c r="F231" s="452"/>
      <c r="G231" s="452"/>
      <c r="H231" s="452"/>
    </row>
    <row r="232" spans="1:8" ht="15">
      <c r="A232" s="326"/>
      <c r="B232" s="326"/>
      <c r="C232" s="326"/>
      <c r="D232" s="452"/>
      <c r="E232" s="452"/>
      <c r="F232" s="452"/>
      <c r="G232" s="452"/>
      <c r="H232" s="452"/>
    </row>
    <row r="233" spans="1:8" ht="15">
      <c r="A233" s="326"/>
      <c r="B233" s="326"/>
      <c r="C233" s="326"/>
      <c r="D233" s="452"/>
      <c r="E233" s="452"/>
      <c r="F233" s="452"/>
      <c r="G233" s="452"/>
      <c r="H233" s="452"/>
    </row>
    <row r="234" spans="1:8" ht="15">
      <c r="A234" s="326"/>
      <c r="B234" s="326"/>
      <c r="C234" s="326"/>
      <c r="D234" s="452"/>
      <c r="E234" s="452"/>
      <c r="F234" s="452"/>
      <c r="G234" s="452"/>
      <c r="H234" s="452"/>
    </row>
    <row r="235" spans="1:8" ht="15">
      <c r="A235" s="326"/>
      <c r="B235" s="326"/>
      <c r="C235" s="326"/>
      <c r="D235" s="452"/>
      <c r="E235" s="452"/>
      <c r="F235" s="452"/>
      <c r="G235" s="452"/>
      <c r="H235" s="452"/>
    </row>
    <row r="236" spans="1:8" ht="15">
      <c r="A236" s="326"/>
      <c r="B236" s="326"/>
      <c r="C236" s="326"/>
      <c r="D236" s="452"/>
      <c r="E236" s="452"/>
      <c r="F236" s="452"/>
      <c r="G236" s="452"/>
      <c r="H236" s="452"/>
    </row>
    <row r="237" spans="1:8" ht="15">
      <c r="A237" s="326"/>
      <c r="B237" s="326"/>
      <c r="C237" s="326"/>
      <c r="D237" s="452"/>
      <c r="E237" s="452"/>
      <c r="F237" s="452"/>
      <c r="G237" s="452"/>
      <c r="H237" s="452"/>
    </row>
    <row r="238" spans="1:8" ht="15">
      <c r="A238" s="326"/>
      <c r="B238" s="326"/>
      <c r="C238" s="326"/>
      <c r="D238" s="452"/>
      <c r="E238" s="452"/>
      <c r="F238" s="452"/>
      <c r="G238" s="452"/>
      <c r="H238" s="452"/>
    </row>
    <row r="239" spans="1:8" ht="15">
      <c r="A239" s="326"/>
      <c r="B239" s="326"/>
      <c r="C239" s="326"/>
      <c r="D239" s="452"/>
      <c r="E239" s="452"/>
      <c r="F239" s="452"/>
      <c r="G239" s="452"/>
      <c r="H239" s="452"/>
    </row>
    <row r="240" spans="1:8" ht="15">
      <c r="A240" s="326"/>
      <c r="B240" s="326"/>
      <c r="C240" s="326"/>
      <c r="D240" s="452"/>
      <c r="E240" s="452"/>
      <c r="F240" s="452"/>
      <c r="G240" s="452"/>
      <c r="H240" s="452"/>
    </row>
    <row r="241" spans="1:8" ht="15">
      <c r="A241" s="326"/>
      <c r="B241" s="326"/>
      <c r="C241" s="326"/>
      <c r="D241" s="452"/>
      <c r="E241" s="452"/>
      <c r="F241" s="452"/>
      <c r="G241" s="452"/>
      <c r="H241" s="452"/>
    </row>
    <row r="242" spans="1:8" ht="15">
      <c r="A242" s="326"/>
      <c r="B242" s="326"/>
      <c r="C242" s="326"/>
      <c r="D242" s="452"/>
      <c r="E242" s="452"/>
      <c r="F242" s="452"/>
      <c r="G242" s="452"/>
      <c r="H242" s="452"/>
    </row>
    <row r="243" spans="1:8" ht="15">
      <c r="A243" s="326"/>
      <c r="B243" s="326"/>
      <c r="C243" s="326"/>
      <c r="D243" s="452"/>
      <c r="E243" s="452"/>
      <c r="F243" s="452"/>
      <c r="G243" s="452"/>
      <c r="H243" s="452"/>
    </row>
    <row r="244" spans="1:8" ht="15">
      <c r="A244" s="326"/>
      <c r="B244" s="326"/>
      <c r="C244" s="326"/>
      <c r="D244" s="452"/>
      <c r="E244" s="452"/>
      <c r="F244" s="452"/>
      <c r="G244" s="452"/>
      <c r="H244" s="452"/>
    </row>
    <row r="245" spans="1:8" ht="15">
      <c r="A245" s="326"/>
      <c r="B245" s="326"/>
      <c r="C245" s="326"/>
      <c r="D245" s="452"/>
      <c r="E245" s="452"/>
      <c r="F245" s="452"/>
      <c r="G245" s="452"/>
      <c r="H245" s="452"/>
    </row>
    <row r="246" spans="1:8" ht="15">
      <c r="A246" s="326"/>
      <c r="B246" s="326"/>
      <c r="C246" s="326"/>
      <c r="D246" s="452"/>
      <c r="E246" s="452"/>
      <c r="F246" s="452"/>
      <c r="G246" s="452"/>
      <c r="H246" s="452"/>
    </row>
    <row r="247" spans="1:8" ht="15">
      <c r="A247" s="326"/>
      <c r="B247" s="326"/>
      <c r="C247" s="326"/>
      <c r="D247" s="452"/>
      <c r="E247" s="452"/>
      <c r="F247" s="452"/>
      <c r="G247" s="452"/>
      <c r="H247" s="452"/>
    </row>
    <row r="248" spans="1:8" ht="15">
      <c r="A248" s="326"/>
      <c r="B248" s="326"/>
      <c r="C248" s="326"/>
      <c r="D248" s="452"/>
      <c r="E248" s="452"/>
      <c r="F248" s="452"/>
      <c r="G248" s="452"/>
      <c r="H248" s="452"/>
    </row>
    <row r="249" spans="1:8" ht="15">
      <c r="A249" s="326"/>
      <c r="B249" s="326"/>
      <c r="C249" s="326"/>
      <c r="D249" s="452"/>
      <c r="E249" s="452"/>
      <c r="F249" s="452"/>
      <c r="G249" s="452"/>
      <c r="H249" s="452"/>
    </row>
    <row r="250" spans="1:8" ht="15">
      <c r="A250" s="326"/>
      <c r="B250" s="326"/>
      <c r="C250" s="326"/>
      <c r="D250" s="452"/>
      <c r="E250" s="452"/>
      <c r="F250" s="452"/>
      <c r="G250" s="452"/>
      <c r="H250" s="452"/>
    </row>
    <row r="251" spans="1:8" ht="15">
      <c r="A251" s="326"/>
      <c r="B251" s="326"/>
      <c r="C251" s="326"/>
      <c r="D251" s="452"/>
      <c r="E251" s="452"/>
      <c r="F251" s="452"/>
      <c r="G251" s="452"/>
      <c r="H251" s="452"/>
    </row>
    <row r="252" spans="1:8" ht="15">
      <c r="A252" s="326"/>
      <c r="B252" s="326"/>
      <c r="C252" s="326"/>
      <c r="D252" s="452"/>
      <c r="E252" s="452"/>
      <c r="F252" s="452"/>
      <c r="G252" s="452"/>
      <c r="H252" s="452"/>
    </row>
    <row r="253" spans="1:8" ht="15">
      <c r="A253" s="326"/>
      <c r="B253" s="326"/>
      <c r="C253" s="326"/>
      <c r="D253" s="452"/>
      <c r="E253" s="452"/>
      <c r="F253" s="452"/>
      <c r="G253" s="452"/>
      <c r="H253" s="452"/>
    </row>
    <row r="254" spans="1:8" ht="15">
      <c r="A254" s="326"/>
      <c r="B254" s="326"/>
      <c r="C254" s="326"/>
      <c r="D254" s="452"/>
      <c r="E254" s="452"/>
      <c r="F254" s="452"/>
      <c r="G254" s="452"/>
      <c r="H254" s="452"/>
    </row>
    <row r="255" spans="1:8" ht="15">
      <c r="A255" s="326"/>
      <c r="B255" s="326"/>
      <c r="C255" s="326"/>
      <c r="D255" s="452"/>
      <c r="E255" s="452"/>
      <c r="F255" s="452"/>
      <c r="G255" s="452"/>
      <c r="H255" s="452"/>
    </row>
    <row r="256" spans="1:8" ht="15">
      <c r="A256" s="326"/>
      <c r="B256" s="326"/>
      <c r="C256" s="326"/>
      <c r="D256" s="452"/>
      <c r="E256" s="452"/>
      <c r="F256" s="452"/>
      <c r="G256" s="452"/>
      <c r="H256" s="452"/>
    </row>
    <row r="257" spans="1:8" ht="15">
      <c r="A257" s="326"/>
      <c r="B257" s="326"/>
      <c r="C257" s="326"/>
      <c r="D257" s="452"/>
      <c r="E257" s="452"/>
      <c r="F257" s="452"/>
      <c r="G257" s="452"/>
      <c r="H257" s="452"/>
    </row>
    <row r="258" spans="1:8" ht="15">
      <c r="A258" s="326"/>
      <c r="B258" s="326"/>
      <c r="C258" s="326"/>
      <c r="D258" s="452"/>
      <c r="E258" s="452"/>
      <c r="F258" s="452"/>
      <c r="G258" s="452"/>
      <c r="H258" s="452"/>
    </row>
    <row r="259" spans="1:8" ht="15">
      <c r="A259" s="326"/>
      <c r="B259" s="326"/>
      <c r="C259" s="326"/>
      <c r="D259" s="452"/>
      <c r="E259" s="452"/>
      <c r="F259" s="452"/>
      <c r="G259" s="452"/>
      <c r="H259" s="452"/>
    </row>
    <row r="260" spans="1:8" ht="15">
      <c r="A260" s="326"/>
      <c r="B260" s="326"/>
      <c r="C260" s="326"/>
      <c r="D260" s="452"/>
      <c r="E260" s="452"/>
      <c r="F260" s="452"/>
      <c r="G260" s="452"/>
      <c r="H260" s="452"/>
    </row>
    <row r="261" spans="1:8" ht="15">
      <c r="A261" s="326"/>
      <c r="B261" s="326"/>
      <c r="C261" s="326"/>
      <c r="D261" s="452"/>
      <c r="E261" s="452"/>
      <c r="F261" s="452"/>
      <c r="G261" s="452"/>
      <c r="H261" s="452"/>
    </row>
    <row r="262" spans="1:8" ht="15">
      <c r="A262" s="326"/>
      <c r="B262" s="326"/>
      <c r="C262" s="326"/>
      <c r="D262" s="452"/>
      <c r="E262" s="452"/>
      <c r="F262" s="452"/>
      <c r="G262" s="452"/>
      <c r="H262" s="452"/>
    </row>
    <row r="263" spans="1:8" ht="15">
      <c r="A263" s="326"/>
      <c r="B263" s="326"/>
      <c r="C263" s="326"/>
      <c r="D263" s="452"/>
      <c r="E263" s="452"/>
      <c r="F263" s="452"/>
      <c r="G263" s="452"/>
      <c r="H263" s="452"/>
    </row>
    <row r="264" spans="1:8" ht="15">
      <c r="A264" s="326"/>
      <c r="B264" s="326"/>
      <c r="C264" s="326"/>
      <c r="D264" s="452"/>
      <c r="E264" s="452"/>
      <c r="F264" s="452"/>
      <c r="G264" s="452"/>
      <c r="H264" s="452"/>
    </row>
    <row r="265" spans="1:8" ht="15">
      <c r="A265" s="326"/>
      <c r="B265" s="326"/>
      <c r="C265" s="326"/>
      <c r="D265" s="452"/>
      <c r="E265" s="452"/>
      <c r="F265" s="452"/>
      <c r="G265" s="452"/>
      <c r="H265" s="452"/>
    </row>
    <row r="266" spans="1:8" ht="15">
      <c r="A266" s="326"/>
      <c r="B266" s="326"/>
      <c r="C266" s="326"/>
      <c r="D266" s="452"/>
      <c r="E266" s="452"/>
      <c r="F266" s="452"/>
      <c r="G266" s="452"/>
      <c r="H266" s="452"/>
    </row>
    <row r="267" spans="1:8" ht="15">
      <c r="A267" s="326"/>
      <c r="B267" s="326"/>
      <c r="C267" s="326"/>
      <c r="D267" s="452"/>
      <c r="E267" s="452"/>
      <c r="F267" s="452"/>
      <c r="G267" s="452"/>
      <c r="H267" s="452"/>
    </row>
    <row r="268" spans="1:8" ht="15">
      <c r="A268" s="326"/>
      <c r="B268" s="326"/>
      <c r="C268" s="326"/>
      <c r="D268" s="452"/>
      <c r="E268" s="452"/>
      <c r="F268" s="452"/>
      <c r="G268" s="452"/>
      <c r="H268" s="452"/>
    </row>
    <row r="269" spans="1:8" ht="15">
      <c r="A269" s="326"/>
      <c r="B269" s="326"/>
      <c r="C269" s="326"/>
      <c r="D269" s="452"/>
      <c r="E269" s="452"/>
      <c r="F269" s="452"/>
      <c r="G269" s="452"/>
      <c r="H269" s="452"/>
    </row>
    <row r="270" spans="1:8" ht="15">
      <c r="A270" s="326"/>
      <c r="B270" s="326"/>
      <c r="C270" s="326"/>
      <c r="D270" s="452"/>
      <c r="E270" s="452"/>
      <c r="F270" s="452"/>
      <c r="G270" s="452"/>
      <c r="H270" s="452"/>
    </row>
    <row r="271" spans="1:8" ht="15">
      <c r="A271" s="326"/>
      <c r="B271" s="326"/>
      <c r="C271" s="326"/>
      <c r="D271" s="452"/>
      <c r="E271" s="452"/>
      <c r="F271" s="452"/>
      <c r="G271" s="452"/>
      <c r="H271" s="452"/>
    </row>
    <row r="272" spans="1:8" ht="15">
      <c r="A272" s="326"/>
      <c r="B272" s="326"/>
      <c r="C272" s="326"/>
      <c r="D272" s="452"/>
      <c r="E272" s="452"/>
      <c r="F272" s="452"/>
      <c r="G272" s="452"/>
      <c r="H272" s="452"/>
    </row>
    <row r="273" spans="1:8" ht="15">
      <c r="A273" s="326"/>
      <c r="B273" s="326"/>
      <c r="C273" s="326"/>
      <c r="D273" s="452"/>
      <c r="E273" s="452"/>
      <c r="F273" s="452"/>
      <c r="G273" s="452"/>
      <c r="H273" s="452"/>
    </row>
    <row r="274" spans="1:8" ht="15">
      <c r="A274" s="326"/>
      <c r="B274" s="326"/>
      <c r="C274" s="326"/>
      <c r="D274" s="452"/>
      <c r="E274" s="452"/>
      <c r="F274" s="452"/>
      <c r="G274" s="452"/>
      <c r="H274" s="452"/>
    </row>
    <row r="275" spans="1:8" ht="15">
      <c r="A275" s="326"/>
      <c r="B275" s="326"/>
      <c r="C275" s="326"/>
      <c r="D275" s="452"/>
      <c r="E275" s="452"/>
      <c r="F275" s="452"/>
      <c r="G275" s="452"/>
      <c r="H275" s="452"/>
    </row>
    <row r="276" spans="1:8" ht="15">
      <c r="A276" s="326"/>
      <c r="B276" s="326"/>
      <c r="C276" s="326"/>
      <c r="D276" s="452"/>
      <c r="E276" s="452"/>
      <c r="F276" s="452"/>
      <c r="G276" s="452"/>
      <c r="H276" s="452"/>
    </row>
    <row r="277" spans="1:8" ht="15">
      <c r="A277" s="326"/>
      <c r="B277" s="326"/>
      <c r="C277" s="326"/>
      <c r="D277" s="452"/>
      <c r="E277" s="452"/>
      <c r="F277" s="452"/>
      <c r="G277" s="452"/>
      <c r="H277" s="452"/>
    </row>
    <row r="278" spans="1:8" ht="15">
      <c r="A278" s="326"/>
      <c r="B278" s="326"/>
      <c r="C278" s="326"/>
      <c r="D278" s="452"/>
      <c r="E278" s="452"/>
      <c r="F278" s="452"/>
      <c r="G278" s="452"/>
      <c r="H278" s="452"/>
    </row>
    <row r="279" spans="1:8" ht="15">
      <c r="A279" s="326"/>
      <c r="B279" s="326"/>
      <c r="C279" s="326"/>
      <c r="D279" s="452"/>
      <c r="E279" s="452"/>
      <c r="F279" s="452"/>
      <c r="G279" s="452"/>
      <c r="H279" s="452"/>
    </row>
    <row r="280" spans="1:8" ht="15">
      <c r="A280" s="326"/>
      <c r="B280" s="326"/>
      <c r="C280" s="326"/>
      <c r="D280" s="452"/>
      <c r="E280" s="452"/>
      <c r="F280" s="452"/>
      <c r="G280" s="452"/>
      <c r="H280" s="452"/>
    </row>
    <row r="281" spans="1:8" ht="15">
      <c r="A281" s="326"/>
      <c r="B281" s="326"/>
      <c r="C281" s="326"/>
      <c r="D281" s="452"/>
      <c r="E281" s="452"/>
      <c r="F281" s="452"/>
      <c r="G281" s="452"/>
      <c r="H281" s="452"/>
    </row>
    <row r="282" spans="1:8" ht="15">
      <c r="A282" s="326"/>
      <c r="B282" s="326"/>
      <c r="C282" s="326"/>
      <c r="D282" s="452"/>
      <c r="E282" s="452"/>
      <c r="F282" s="452"/>
      <c r="G282" s="452"/>
      <c r="H282" s="452"/>
    </row>
    <row r="283" spans="1:8" ht="15">
      <c r="A283" s="326"/>
      <c r="B283" s="326"/>
      <c r="C283" s="326"/>
      <c r="D283" s="452"/>
      <c r="E283" s="452"/>
      <c r="F283" s="452"/>
      <c r="G283" s="452"/>
      <c r="H283" s="452"/>
    </row>
    <row r="284" spans="1:8" ht="15">
      <c r="A284" s="326"/>
      <c r="B284" s="326"/>
      <c r="C284" s="326"/>
      <c r="D284" s="452"/>
      <c r="E284" s="452"/>
      <c r="F284" s="452"/>
      <c r="G284" s="452"/>
      <c r="H284" s="452"/>
    </row>
    <row r="285" spans="1:8" ht="15">
      <c r="A285" s="326"/>
      <c r="B285" s="326"/>
      <c r="C285" s="326"/>
      <c r="D285" s="452"/>
      <c r="E285" s="452"/>
      <c r="F285" s="452"/>
      <c r="G285" s="452"/>
      <c r="H285" s="452"/>
    </row>
    <row r="286" spans="1:8" ht="15">
      <c r="A286" s="326"/>
      <c r="B286" s="326"/>
      <c r="C286" s="326"/>
      <c r="D286" s="452"/>
      <c r="E286" s="452"/>
      <c r="F286" s="452"/>
      <c r="G286" s="452"/>
      <c r="H286" s="452"/>
    </row>
    <row r="287" spans="1:8" ht="15">
      <c r="A287" s="326"/>
      <c r="B287" s="326"/>
      <c r="C287" s="326"/>
      <c r="D287" s="452"/>
      <c r="E287" s="452"/>
      <c r="F287" s="452"/>
      <c r="G287" s="452"/>
      <c r="H287" s="452"/>
    </row>
    <row r="288" spans="1:8" ht="15">
      <c r="A288" s="326"/>
      <c r="B288" s="326"/>
      <c r="C288" s="326"/>
      <c r="D288" s="452"/>
      <c r="E288" s="452"/>
      <c r="F288" s="452"/>
      <c r="G288" s="452"/>
      <c r="H288" s="452"/>
    </row>
    <row r="289" spans="1:8" ht="15">
      <c r="A289" s="326"/>
      <c r="B289" s="326"/>
      <c r="C289" s="326"/>
      <c r="D289" s="452"/>
      <c r="E289" s="452"/>
      <c r="F289" s="452"/>
      <c r="G289" s="452"/>
      <c r="H289" s="452"/>
    </row>
    <row r="290" spans="1:8" ht="15">
      <c r="A290" s="326"/>
      <c r="B290" s="326"/>
      <c r="C290" s="326"/>
      <c r="D290" s="452"/>
      <c r="E290" s="452"/>
      <c r="F290" s="452"/>
      <c r="G290" s="452"/>
      <c r="H290" s="452"/>
    </row>
    <row r="291" spans="1:8" ht="15">
      <c r="A291" s="326"/>
      <c r="B291" s="326"/>
      <c r="C291" s="326"/>
      <c r="D291" s="452"/>
      <c r="E291" s="452"/>
      <c r="F291" s="452"/>
      <c r="G291" s="452"/>
      <c r="H291" s="452"/>
    </row>
    <row r="292" spans="1:8" ht="15">
      <c r="A292" s="326"/>
      <c r="B292" s="326"/>
      <c r="C292" s="326"/>
      <c r="D292" s="452"/>
      <c r="E292" s="452"/>
      <c r="F292" s="452"/>
      <c r="G292" s="452"/>
      <c r="H292" s="452"/>
    </row>
    <row r="293" spans="1:8" ht="15">
      <c r="A293" s="326"/>
      <c r="B293" s="326"/>
      <c r="C293" s="326"/>
      <c r="D293" s="452"/>
      <c r="E293" s="452"/>
      <c r="F293" s="452"/>
      <c r="G293" s="452"/>
      <c r="H293" s="452"/>
    </row>
    <row r="294" spans="1:8" ht="15">
      <c r="A294" s="326"/>
      <c r="B294" s="326"/>
      <c r="C294" s="326"/>
      <c r="D294" s="452"/>
      <c r="E294" s="452"/>
      <c r="F294" s="452"/>
      <c r="G294" s="452"/>
      <c r="H294" s="452"/>
    </row>
    <row r="295" spans="1:8" ht="15">
      <c r="A295" s="326"/>
      <c r="B295" s="326"/>
      <c r="C295" s="326"/>
      <c r="D295" s="452"/>
      <c r="E295" s="452"/>
      <c r="F295" s="452"/>
      <c r="G295" s="452"/>
      <c r="H295" s="452"/>
    </row>
    <row r="296" spans="1:8" ht="15">
      <c r="A296" s="326"/>
      <c r="B296" s="326"/>
      <c r="C296" s="326"/>
      <c r="D296" s="452"/>
      <c r="E296" s="452"/>
      <c r="F296" s="452"/>
      <c r="G296" s="452"/>
      <c r="H296" s="452"/>
    </row>
    <row r="297" spans="1:8" ht="15">
      <c r="A297" s="326"/>
      <c r="B297" s="326"/>
      <c r="C297" s="326"/>
      <c r="D297" s="452"/>
      <c r="E297" s="452"/>
      <c r="F297" s="452"/>
      <c r="G297" s="452"/>
      <c r="H297" s="452"/>
    </row>
    <row r="298" spans="1:8" ht="15">
      <c r="A298" s="326"/>
      <c r="B298" s="326"/>
      <c r="C298" s="326"/>
      <c r="D298" s="452"/>
      <c r="E298" s="452"/>
      <c r="F298" s="452"/>
      <c r="G298" s="452"/>
      <c r="H298" s="452"/>
    </row>
    <row r="299" spans="1:8" ht="15">
      <c r="A299" s="326"/>
      <c r="B299" s="326"/>
      <c r="C299" s="326"/>
      <c r="D299" s="452"/>
      <c r="E299" s="452"/>
      <c r="F299" s="452"/>
      <c r="G299" s="452"/>
      <c r="H299" s="452"/>
    </row>
    <row r="300" spans="1:8" ht="15">
      <c r="A300" s="326"/>
      <c r="B300" s="326"/>
      <c r="C300" s="326"/>
      <c r="D300" s="452"/>
      <c r="E300" s="452"/>
      <c r="F300" s="452"/>
      <c r="G300" s="452"/>
      <c r="H300" s="452"/>
    </row>
    <row r="301" spans="1:8" ht="15">
      <c r="A301" s="326"/>
      <c r="B301" s="326"/>
      <c r="C301" s="326"/>
      <c r="D301" s="452"/>
      <c r="E301" s="452"/>
      <c r="F301" s="452"/>
      <c r="G301" s="452"/>
      <c r="H301" s="452"/>
    </row>
    <row r="302" spans="1:8" ht="15">
      <c r="A302" s="326"/>
      <c r="B302" s="326"/>
      <c r="C302" s="326"/>
      <c r="D302" s="452"/>
      <c r="E302" s="452"/>
      <c r="F302" s="452"/>
      <c r="G302" s="452"/>
      <c r="H302" s="452"/>
    </row>
    <row r="303" spans="1:8" ht="15">
      <c r="A303" s="326"/>
      <c r="B303" s="326"/>
      <c r="C303" s="326"/>
      <c r="D303" s="452"/>
      <c r="E303" s="452"/>
      <c r="F303" s="452"/>
      <c r="G303" s="452"/>
      <c r="H303" s="452"/>
    </row>
    <row r="304" spans="1:8" ht="15">
      <c r="A304" s="326"/>
      <c r="B304" s="326"/>
      <c r="C304" s="326"/>
      <c r="D304" s="452"/>
      <c r="E304" s="452"/>
      <c r="F304" s="452"/>
      <c r="G304" s="452"/>
      <c r="H304" s="452"/>
    </row>
    <row r="305" spans="1:8" ht="15">
      <c r="A305" s="326"/>
      <c r="B305" s="326"/>
      <c r="C305" s="326"/>
      <c r="D305" s="452"/>
      <c r="E305" s="452"/>
      <c r="F305" s="452"/>
      <c r="G305" s="452"/>
      <c r="H305" s="452"/>
    </row>
    <row r="306" spans="1:8" ht="15">
      <c r="A306" s="326"/>
      <c r="B306" s="326"/>
      <c r="C306" s="326"/>
      <c r="D306" s="452"/>
      <c r="E306" s="452"/>
      <c r="F306" s="452"/>
      <c r="G306" s="452"/>
      <c r="H306" s="452"/>
    </row>
    <row r="307" spans="1:8" ht="15">
      <c r="A307" s="326"/>
      <c r="B307" s="326"/>
      <c r="C307" s="326"/>
      <c r="D307" s="452"/>
      <c r="E307" s="452"/>
      <c r="F307" s="452"/>
      <c r="G307" s="452"/>
      <c r="H307" s="452"/>
    </row>
    <row r="308" spans="1:8" ht="15">
      <c r="A308" s="326"/>
      <c r="B308" s="326"/>
      <c r="C308" s="326"/>
      <c r="D308" s="452"/>
      <c r="E308" s="452"/>
      <c r="F308" s="452"/>
      <c r="G308" s="452"/>
      <c r="H308" s="452"/>
    </row>
    <row r="309" spans="1:8" ht="15">
      <c r="A309" s="326"/>
      <c r="B309" s="326"/>
      <c r="C309" s="326"/>
      <c r="D309" s="452"/>
      <c r="E309" s="452"/>
      <c r="F309" s="452"/>
      <c r="G309" s="452"/>
      <c r="H309" s="452"/>
    </row>
    <row r="310" spans="1:8" ht="15">
      <c r="A310" s="326"/>
      <c r="B310" s="326"/>
      <c r="C310" s="326"/>
      <c r="D310" s="452"/>
      <c r="E310" s="452"/>
      <c r="F310" s="452"/>
      <c r="G310" s="452"/>
      <c r="H310" s="452"/>
    </row>
    <row r="311" spans="1:8" ht="15">
      <c r="A311" s="326"/>
      <c r="B311" s="326"/>
      <c r="C311" s="326"/>
      <c r="D311" s="452"/>
      <c r="E311" s="452"/>
      <c r="F311" s="452"/>
      <c r="G311" s="452"/>
      <c r="H311" s="452"/>
    </row>
    <row r="312" spans="1:8" ht="15">
      <c r="A312" s="326"/>
      <c r="B312" s="326"/>
      <c r="C312" s="326"/>
      <c r="D312" s="452"/>
      <c r="E312" s="452"/>
      <c r="F312" s="452"/>
      <c r="G312" s="452"/>
      <c r="H312" s="452"/>
    </row>
    <row r="313" spans="1:8" ht="15">
      <c r="A313" s="326"/>
      <c r="B313" s="326"/>
      <c r="C313" s="326"/>
      <c r="D313" s="452"/>
      <c r="E313" s="452"/>
      <c r="F313" s="452"/>
      <c r="G313" s="452"/>
      <c r="H313" s="452"/>
    </row>
    <row r="314" spans="1:8" ht="15">
      <c r="A314" s="326"/>
      <c r="B314" s="326"/>
      <c r="C314" s="326"/>
      <c r="D314" s="452"/>
      <c r="E314" s="452"/>
      <c r="F314" s="452"/>
      <c r="G314" s="452"/>
      <c r="H314" s="452"/>
    </row>
    <row r="315" spans="1:8" ht="15">
      <c r="A315" s="326"/>
      <c r="B315" s="326"/>
      <c r="C315" s="326"/>
      <c r="D315" s="452"/>
      <c r="E315" s="452"/>
      <c r="F315" s="452"/>
      <c r="G315" s="452"/>
      <c r="H315" s="452"/>
    </row>
    <row r="316" spans="1:8" ht="15">
      <c r="A316" s="326"/>
      <c r="B316" s="326"/>
      <c r="C316" s="326"/>
      <c r="D316" s="452"/>
      <c r="E316" s="452"/>
      <c r="F316" s="452"/>
      <c r="G316" s="452"/>
      <c r="H316" s="452"/>
    </row>
    <row r="317" spans="1:8" ht="15">
      <c r="A317" s="326"/>
      <c r="B317" s="326"/>
      <c r="C317" s="326"/>
      <c r="D317" s="452"/>
      <c r="E317" s="452"/>
      <c r="F317" s="452"/>
      <c r="G317" s="452"/>
      <c r="H317" s="452"/>
    </row>
    <row r="318" spans="1:8" ht="15">
      <c r="A318" s="326"/>
      <c r="B318" s="326"/>
      <c r="C318" s="326"/>
      <c r="D318" s="452"/>
      <c r="E318" s="452"/>
      <c r="F318" s="452"/>
      <c r="G318" s="452"/>
      <c r="H318" s="452"/>
    </row>
    <row r="319" spans="1:8" ht="15">
      <c r="A319" s="326"/>
      <c r="B319" s="326"/>
      <c r="C319" s="326"/>
      <c r="D319" s="452"/>
      <c r="E319" s="452"/>
      <c r="F319" s="452"/>
      <c r="G319" s="452"/>
      <c r="H319" s="452"/>
    </row>
    <row r="320" spans="1:8" ht="15">
      <c r="A320" s="326"/>
      <c r="B320" s="326"/>
      <c r="C320" s="326"/>
      <c r="D320" s="452"/>
      <c r="E320" s="452"/>
      <c r="F320" s="452"/>
      <c r="G320" s="452"/>
      <c r="H320" s="452"/>
    </row>
    <row r="321" spans="1:8" ht="15">
      <c r="A321" s="326"/>
      <c r="B321" s="326"/>
      <c r="C321" s="326"/>
      <c r="D321" s="452"/>
      <c r="E321" s="452"/>
      <c r="F321" s="452"/>
      <c r="G321" s="452"/>
      <c r="H321" s="452"/>
    </row>
    <row r="322" spans="1:8" ht="15">
      <c r="A322" s="326"/>
      <c r="B322" s="326"/>
      <c r="C322" s="326"/>
      <c r="D322" s="452"/>
      <c r="E322" s="452"/>
      <c r="F322" s="452"/>
      <c r="G322" s="452"/>
      <c r="H322" s="452"/>
    </row>
    <row r="323" spans="1:8" ht="15">
      <c r="A323" s="326"/>
      <c r="B323" s="326"/>
      <c r="C323" s="326"/>
      <c r="D323" s="452"/>
      <c r="E323" s="452"/>
      <c r="F323" s="452"/>
      <c r="G323" s="452"/>
      <c r="H323" s="452"/>
    </row>
    <row r="324" spans="1:8" ht="15">
      <c r="A324" s="326"/>
      <c r="B324" s="326"/>
      <c r="C324" s="326"/>
      <c r="D324" s="452"/>
      <c r="E324" s="452"/>
      <c r="F324" s="452"/>
      <c r="G324" s="452"/>
      <c r="H324" s="452"/>
    </row>
    <row r="325" spans="1:8" ht="15">
      <c r="A325" s="326"/>
      <c r="B325" s="326"/>
      <c r="C325" s="326"/>
      <c r="D325" s="452"/>
      <c r="E325" s="452"/>
      <c r="F325" s="452"/>
      <c r="G325" s="452"/>
      <c r="H325" s="452"/>
    </row>
    <row r="326" spans="1:8" ht="15">
      <c r="A326" s="326"/>
      <c r="B326" s="326"/>
      <c r="C326" s="326"/>
      <c r="D326" s="452"/>
      <c r="E326" s="452"/>
      <c r="F326" s="452"/>
      <c r="G326" s="452"/>
      <c r="H326" s="452"/>
    </row>
    <row r="327" spans="1:8" ht="15">
      <c r="A327" s="326"/>
      <c r="B327" s="326"/>
      <c r="C327" s="326"/>
      <c r="D327" s="452"/>
      <c r="E327" s="452"/>
      <c r="F327" s="452"/>
      <c r="G327" s="452"/>
      <c r="H327" s="452"/>
    </row>
    <row r="328" spans="1:8" ht="15">
      <c r="A328" s="326"/>
      <c r="B328" s="326"/>
      <c r="C328" s="326"/>
      <c r="D328" s="452"/>
      <c r="E328" s="452"/>
      <c r="F328" s="452"/>
      <c r="G328" s="452"/>
      <c r="H328" s="452"/>
    </row>
    <row r="329" spans="1:8" ht="15">
      <c r="A329" s="326"/>
      <c r="B329" s="326"/>
      <c r="C329" s="326"/>
      <c r="D329" s="452"/>
      <c r="E329" s="452"/>
      <c r="F329" s="452"/>
      <c r="G329" s="452"/>
      <c r="H329" s="452"/>
    </row>
    <row r="330" spans="1:8" ht="15">
      <c r="A330" s="326"/>
      <c r="B330" s="326"/>
      <c r="C330" s="326"/>
      <c r="D330" s="452"/>
      <c r="E330" s="452"/>
      <c r="F330" s="452"/>
      <c r="G330" s="452"/>
      <c r="H330" s="452"/>
    </row>
    <row r="331" spans="1:8" ht="15">
      <c r="A331" s="326"/>
      <c r="B331" s="326"/>
      <c r="C331" s="326"/>
      <c r="D331" s="452"/>
      <c r="E331" s="452"/>
      <c r="F331" s="452"/>
      <c r="G331" s="452"/>
      <c r="H331" s="452"/>
    </row>
    <row r="332" spans="1:8" ht="15">
      <c r="A332" s="326"/>
      <c r="B332" s="326"/>
      <c r="C332" s="326"/>
      <c r="D332" s="452"/>
      <c r="E332" s="452"/>
      <c r="F332" s="452"/>
      <c r="G332" s="452"/>
      <c r="H332" s="452"/>
    </row>
    <row r="333" spans="1:8" ht="15">
      <c r="A333" s="326"/>
      <c r="B333" s="326"/>
      <c r="C333" s="326"/>
      <c r="D333" s="452"/>
      <c r="E333" s="452"/>
      <c r="F333" s="452"/>
      <c r="G333" s="452"/>
      <c r="H333" s="452"/>
    </row>
    <row r="334" spans="1:8" ht="15">
      <c r="A334" s="326"/>
      <c r="B334" s="326"/>
      <c r="C334" s="326"/>
      <c r="D334" s="452"/>
      <c r="E334" s="452"/>
      <c r="F334" s="452"/>
      <c r="G334" s="452"/>
      <c r="H334" s="452"/>
    </row>
    <row r="335" spans="1:8" ht="15">
      <c r="A335" s="326"/>
      <c r="B335" s="326"/>
      <c r="C335" s="326"/>
      <c r="D335" s="452"/>
      <c r="E335" s="452"/>
      <c r="F335" s="452"/>
      <c r="G335" s="452"/>
      <c r="H335" s="452"/>
    </row>
    <row r="336" spans="1:8" ht="15">
      <c r="A336" s="326"/>
      <c r="B336" s="326"/>
      <c r="C336" s="326"/>
      <c r="D336" s="452"/>
      <c r="E336" s="452"/>
      <c r="F336" s="452"/>
      <c r="G336" s="452"/>
      <c r="H336" s="452"/>
    </row>
    <row r="337" spans="1:8" ht="15">
      <c r="A337" s="326"/>
      <c r="B337" s="326"/>
      <c r="C337" s="326"/>
      <c r="D337" s="452"/>
      <c r="E337" s="452"/>
      <c r="F337" s="452"/>
      <c r="G337" s="452"/>
      <c r="H337" s="452"/>
    </row>
    <row r="338" spans="1:8" ht="15">
      <c r="A338" s="326"/>
      <c r="B338" s="326"/>
      <c r="C338" s="326"/>
      <c r="D338" s="452"/>
      <c r="E338" s="452"/>
      <c r="F338" s="452"/>
      <c r="G338" s="452"/>
      <c r="H338" s="452"/>
    </row>
    <row r="339" spans="1:8" ht="15">
      <c r="A339" s="326"/>
      <c r="B339" s="326"/>
      <c r="C339" s="326"/>
      <c r="D339" s="452"/>
      <c r="E339" s="452"/>
      <c r="F339" s="452"/>
      <c r="G339" s="452"/>
      <c r="H339" s="452"/>
    </row>
    <row r="340" spans="1:8" ht="15">
      <c r="A340" s="326"/>
      <c r="B340" s="326"/>
      <c r="C340" s="326"/>
      <c r="D340" s="452"/>
      <c r="E340" s="452"/>
      <c r="F340" s="452"/>
      <c r="G340" s="452"/>
      <c r="H340" s="452"/>
    </row>
    <row r="341" spans="1:8" ht="15">
      <c r="A341" s="326"/>
      <c r="B341" s="326"/>
      <c r="C341" s="326"/>
      <c r="D341" s="452"/>
      <c r="E341" s="452"/>
      <c r="F341" s="452"/>
      <c r="G341" s="452"/>
      <c r="H341" s="452"/>
    </row>
    <row r="342" spans="1:8" ht="15">
      <c r="A342" s="326"/>
      <c r="B342" s="326"/>
      <c r="C342" s="326"/>
      <c r="D342" s="452"/>
      <c r="E342" s="452"/>
      <c r="F342" s="452"/>
      <c r="G342" s="452"/>
      <c r="H342" s="452"/>
    </row>
    <row r="343" spans="1:8" ht="15">
      <c r="A343" s="326"/>
      <c r="B343" s="326"/>
      <c r="C343" s="326"/>
      <c r="D343" s="452"/>
      <c r="E343" s="452"/>
      <c r="F343" s="452"/>
      <c r="G343" s="452"/>
      <c r="H343" s="452"/>
    </row>
    <row r="344" spans="1:8" ht="15">
      <c r="A344" s="326"/>
      <c r="B344" s="326"/>
      <c r="C344" s="326"/>
      <c r="D344" s="452"/>
      <c r="E344" s="452"/>
      <c r="F344" s="452"/>
      <c r="G344" s="452"/>
      <c r="H344" s="452"/>
    </row>
    <row r="345" spans="1:8" ht="15">
      <c r="A345" s="326"/>
      <c r="B345" s="326"/>
      <c r="C345" s="326"/>
      <c r="D345" s="452"/>
      <c r="E345" s="452"/>
      <c r="F345" s="452"/>
      <c r="G345" s="452"/>
      <c r="H345" s="452"/>
    </row>
    <row r="346" spans="1:8" ht="15">
      <c r="A346" s="326"/>
      <c r="B346" s="326"/>
      <c r="C346" s="326"/>
      <c r="D346" s="452"/>
      <c r="E346" s="452"/>
      <c r="F346" s="452"/>
      <c r="G346" s="452"/>
      <c r="H346" s="452"/>
    </row>
    <row r="347" spans="1:8" ht="15">
      <c r="A347" s="326"/>
      <c r="B347" s="326"/>
      <c r="C347" s="326"/>
      <c r="D347" s="452"/>
      <c r="E347" s="452"/>
      <c r="F347" s="452"/>
      <c r="G347" s="452"/>
      <c r="H347" s="452"/>
    </row>
    <row r="348" spans="1:8" ht="15">
      <c r="A348" s="326"/>
      <c r="B348" s="326"/>
      <c r="C348" s="326"/>
      <c r="D348" s="452"/>
      <c r="E348" s="452"/>
      <c r="F348" s="452"/>
      <c r="G348" s="452"/>
      <c r="H348" s="452"/>
    </row>
    <row r="349" spans="1:8" ht="15">
      <c r="A349" s="326"/>
      <c r="B349" s="326"/>
      <c r="C349" s="326"/>
      <c r="D349" s="452"/>
      <c r="E349" s="452"/>
      <c r="F349" s="452"/>
      <c r="G349" s="452"/>
      <c r="H349" s="452"/>
    </row>
    <row r="350" spans="1:8" ht="15">
      <c r="A350" s="326"/>
      <c r="B350" s="326"/>
      <c r="C350" s="326"/>
      <c r="D350" s="452"/>
      <c r="E350" s="452"/>
      <c r="F350" s="452"/>
      <c r="G350" s="452"/>
      <c r="H350" s="452"/>
    </row>
    <row r="351" spans="1:8" ht="15">
      <c r="A351" s="326"/>
      <c r="B351" s="326"/>
      <c r="C351" s="326"/>
      <c r="D351" s="452"/>
      <c r="E351" s="452"/>
      <c r="F351" s="452"/>
      <c r="G351" s="452"/>
      <c r="H351" s="452"/>
    </row>
    <row r="352" spans="1:8" ht="15">
      <c r="A352" s="326"/>
      <c r="B352" s="326"/>
      <c r="C352" s="326"/>
      <c r="D352" s="452"/>
      <c r="E352" s="452"/>
      <c r="F352" s="452"/>
      <c r="G352" s="452"/>
      <c r="H352" s="452"/>
    </row>
    <row r="353" spans="1:8" ht="15">
      <c r="A353" s="326"/>
      <c r="B353" s="326"/>
      <c r="C353" s="326"/>
      <c r="D353" s="452"/>
      <c r="E353" s="452"/>
      <c r="F353" s="452"/>
      <c r="G353" s="452"/>
      <c r="H353" s="452"/>
    </row>
    <row r="354" spans="1:8" ht="15">
      <c r="A354" s="326"/>
      <c r="B354" s="326"/>
      <c r="C354" s="326"/>
      <c r="D354" s="452"/>
      <c r="E354" s="452"/>
      <c r="F354" s="452"/>
      <c r="G354" s="452"/>
      <c r="H354" s="452"/>
    </row>
    <row r="355" spans="1:8" ht="15">
      <c r="A355" s="326"/>
      <c r="B355" s="326"/>
      <c r="C355" s="326"/>
      <c r="D355" s="452"/>
      <c r="E355" s="452"/>
      <c r="F355" s="452"/>
      <c r="G355" s="452"/>
      <c r="H355" s="452"/>
    </row>
    <row r="356" spans="1:8" ht="15">
      <c r="A356" s="326"/>
      <c r="B356" s="326"/>
      <c r="C356" s="326"/>
      <c r="D356" s="452"/>
      <c r="E356" s="452"/>
      <c r="F356" s="452"/>
      <c r="G356" s="452"/>
      <c r="H356" s="452"/>
    </row>
    <row r="357" spans="1:8" ht="15">
      <c r="A357" s="326"/>
      <c r="B357" s="326"/>
      <c r="C357" s="326"/>
      <c r="D357" s="452"/>
      <c r="E357" s="452"/>
      <c r="F357" s="452"/>
      <c r="G357" s="452"/>
      <c r="H357" s="452"/>
    </row>
    <row r="358" spans="1:8" ht="15">
      <c r="A358" s="326"/>
      <c r="B358" s="326"/>
      <c r="C358" s="326"/>
      <c r="D358" s="452"/>
      <c r="E358" s="452"/>
      <c r="F358" s="452"/>
      <c r="G358" s="452"/>
      <c r="H358" s="452"/>
    </row>
    <row r="359" spans="1:8" ht="15">
      <c r="A359" s="326"/>
      <c r="B359" s="326"/>
      <c r="C359" s="326"/>
      <c r="D359" s="452"/>
      <c r="E359" s="452"/>
      <c r="F359" s="452"/>
      <c r="G359" s="452"/>
      <c r="H359" s="452"/>
    </row>
    <row r="360" spans="1:8" ht="15">
      <c r="A360" s="326"/>
      <c r="B360" s="326"/>
      <c r="C360" s="326"/>
      <c r="D360" s="452"/>
      <c r="E360" s="452"/>
      <c r="F360" s="452"/>
      <c r="G360" s="452"/>
      <c r="H360" s="452"/>
    </row>
    <row r="361" spans="1:8" ht="15">
      <c r="A361" s="326"/>
      <c r="B361" s="326"/>
      <c r="C361" s="326"/>
      <c r="D361" s="452"/>
      <c r="E361" s="452"/>
      <c r="F361" s="452"/>
      <c r="G361" s="452"/>
      <c r="H361" s="452"/>
    </row>
    <row r="362" spans="1:8" ht="15">
      <c r="A362" s="326"/>
      <c r="B362" s="326"/>
      <c r="C362" s="326"/>
      <c r="D362" s="452"/>
      <c r="E362" s="452"/>
      <c r="F362" s="452"/>
      <c r="G362" s="452"/>
      <c r="H362" s="452"/>
    </row>
    <row r="363" spans="1:8" ht="15">
      <c r="A363" s="326"/>
      <c r="B363" s="326"/>
      <c r="C363" s="326"/>
      <c r="D363" s="452"/>
      <c r="E363" s="452"/>
      <c r="F363" s="452"/>
      <c r="G363" s="452"/>
      <c r="H363" s="452"/>
    </row>
    <row r="364" spans="1:8" ht="15">
      <c r="A364" s="326"/>
      <c r="B364" s="326"/>
      <c r="C364" s="326"/>
      <c r="D364" s="452"/>
      <c r="E364" s="452"/>
      <c r="F364" s="452"/>
      <c r="G364" s="452"/>
      <c r="H364" s="452"/>
    </row>
    <row r="365" spans="1:8" ht="15">
      <c r="A365" s="326"/>
      <c r="B365" s="326"/>
      <c r="C365" s="326"/>
      <c r="D365" s="452"/>
      <c r="E365" s="452"/>
      <c r="F365" s="452"/>
      <c r="G365" s="452"/>
      <c r="H365" s="452"/>
    </row>
    <row r="366" spans="1:8" ht="15">
      <c r="A366" s="326"/>
      <c r="B366" s="326"/>
      <c r="C366" s="326"/>
      <c r="D366" s="452"/>
      <c r="E366" s="452"/>
      <c r="F366" s="452"/>
      <c r="G366" s="452"/>
      <c r="H366" s="452"/>
    </row>
    <row r="367" spans="1:8" ht="15">
      <c r="A367" s="326"/>
      <c r="B367" s="326"/>
      <c r="C367" s="326"/>
      <c r="D367" s="452"/>
      <c r="E367" s="452"/>
      <c r="F367" s="452"/>
      <c r="G367" s="452"/>
      <c r="H367" s="452"/>
    </row>
    <row r="368" spans="1:8" ht="15">
      <c r="A368" s="326"/>
      <c r="B368" s="326"/>
      <c r="C368" s="326"/>
      <c r="D368" s="452"/>
      <c r="E368" s="452"/>
      <c r="F368" s="452"/>
      <c r="G368" s="452"/>
      <c r="H368" s="452"/>
    </row>
    <row r="369" spans="1:8" ht="15">
      <c r="A369" s="326"/>
      <c r="B369" s="326"/>
      <c r="C369" s="326"/>
      <c r="D369" s="452"/>
      <c r="E369" s="452"/>
      <c r="F369" s="452"/>
      <c r="G369" s="452"/>
      <c r="H369" s="452"/>
    </row>
    <row r="370" spans="1:8" ht="15">
      <c r="A370" s="326"/>
      <c r="B370" s="326"/>
      <c r="C370" s="326"/>
      <c r="D370" s="452"/>
      <c r="E370" s="452"/>
      <c r="F370" s="452"/>
      <c r="G370" s="452"/>
      <c r="H370" s="452"/>
    </row>
    <row r="371" spans="1:8" ht="15">
      <c r="A371" s="326"/>
      <c r="B371" s="326"/>
      <c r="C371" s="326"/>
      <c r="D371" s="452"/>
      <c r="E371" s="452"/>
      <c r="F371" s="452"/>
      <c r="G371" s="452"/>
      <c r="H371" s="452"/>
    </row>
    <row r="372" spans="1:8" ht="15">
      <c r="A372" s="326"/>
      <c r="B372" s="326"/>
      <c r="C372" s="326"/>
      <c r="D372" s="452"/>
      <c r="E372" s="452"/>
      <c r="F372" s="452"/>
      <c r="G372" s="452"/>
      <c r="H372" s="452"/>
    </row>
    <row r="373" spans="1:8" ht="15">
      <c r="A373" s="326"/>
      <c r="B373" s="326"/>
      <c r="C373" s="326"/>
      <c r="D373" s="452"/>
      <c r="E373" s="452"/>
      <c r="F373" s="452"/>
      <c r="G373" s="452"/>
      <c r="H373" s="452"/>
    </row>
    <row r="374" spans="1:8" ht="15">
      <c r="A374" s="326"/>
      <c r="B374" s="326"/>
      <c r="C374" s="326"/>
      <c r="D374" s="452"/>
      <c r="E374" s="452"/>
      <c r="F374" s="452"/>
      <c r="G374" s="452"/>
      <c r="H374" s="452"/>
    </row>
    <row r="375" spans="1:8" ht="15">
      <c r="A375" s="326"/>
      <c r="B375" s="326"/>
      <c r="C375" s="326"/>
      <c r="D375" s="452"/>
      <c r="E375" s="452"/>
      <c r="F375" s="452"/>
      <c r="G375" s="452"/>
      <c r="H375" s="452"/>
    </row>
    <row r="376" spans="1:8" ht="15">
      <c r="A376" s="326"/>
      <c r="B376" s="326"/>
      <c r="C376" s="326"/>
      <c r="D376" s="452"/>
      <c r="E376" s="452"/>
      <c r="F376" s="452"/>
      <c r="G376" s="452"/>
      <c r="H376" s="452"/>
    </row>
    <row r="377" spans="1:8" ht="15">
      <c r="A377" s="326"/>
      <c r="B377" s="326"/>
      <c r="C377" s="326"/>
      <c r="D377" s="452"/>
      <c r="E377" s="452"/>
      <c r="F377" s="452"/>
      <c r="G377" s="452"/>
      <c r="H377" s="452"/>
    </row>
    <row r="378" spans="1:8" ht="15">
      <c r="A378" s="326"/>
      <c r="B378" s="326"/>
      <c r="C378" s="326"/>
      <c r="D378" s="452"/>
      <c r="E378" s="452"/>
      <c r="F378" s="452"/>
      <c r="G378" s="452"/>
      <c r="H378" s="452"/>
    </row>
    <row r="379" spans="1:8" ht="15">
      <c r="A379" s="326"/>
      <c r="B379" s="326"/>
      <c r="C379" s="326"/>
      <c r="D379" s="452"/>
      <c r="E379" s="452"/>
      <c r="F379" s="452"/>
      <c r="G379" s="452"/>
      <c r="H379" s="452"/>
    </row>
    <row r="380" spans="1:8" ht="15">
      <c r="A380" s="326"/>
      <c r="B380" s="326"/>
      <c r="C380" s="326"/>
      <c r="D380" s="452"/>
      <c r="E380" s="452"/>
      <c r="F380" s="452"/>
      <c r="G380" s="452"/>
      <c r="H380" s="452"/>
    </row>
    <row r="381" spans="1:8" ht="15">
      <c r="A381" s="326"/>
      <c r="B381" s="326"/>
      <c r="C381" s="326"/>
      <c r="D381" s="452"/>
      <c r="E381" s="452"/>
      <c r="F381" s="452"/>
      <c r="G381" s="452"/>
      <c r="H381" s="452"/>
    </row>
    <row r="382" spans="1:8" ht="15">
      <c r="A382" s="326"/>
      <c r="B382" s="326"/>
      <c r="C382" s="326"/>
      <c r="D382" s="452"/>
      <c r="E382" s="452"/>
      <c r="F382" s="452"/>
      <c r="G382" s="452"/>
      <c r="H382" s="452"/>
    </row>
    <row r="383" spans="1:8" ht="15">
      <c r="A383" s="326"/>
      <c r="B383" s="326"/>
      <c r="C383" s="326"/>
      <c r="D383" s="452"/>
      <c r="E383" s="452"/>
      <c r="F383" s="452"/>
      <c r="G383" s="452"/>
      <c r="H383" s="452"/>
    </row>
    <row r="384" spans="1:8" ht="15">
      <c r="A384" s="326"/>
      <c r="B384" s="326"/>
      <c r="C384" s="326"/>
      <c r="D384" s="452"/>
      <c r="E384" s="452"/>
      <c r="F384" s="452"/>
      <c r="G384" s="452"/>
      <c r="H384" s="452"/>
    </row>
    <row r="385" spans="1:8" ht="15">
      <c r="A385" s="326"/>
      <c r="B385" s="326"/>
      <c r="C385" s="326"/>
      <c r="D385" s="452"/>
      <c r="E385" s="452"/>
      <c r="F385" s="452"/>
      <c r="G385" s="452"/>
      <c r="H385" s="452"/>
    </row>
    <row r="386" spans="1:8" ht="15">
      <c r="A386" s="326"/>
      <c r="B386" s="326"/>
      <c r="C386" s="326"/>
      <c r="D386" s="452"/>
      <c r="E386" s="452"/>
      <c r="F386" s="452"/>
      <c r="G386" s="452"/>
      <c r="H386" s="452"/>
    </row>
    <row r="387" spans="1:8" ht="15">
      <c r="A387" s="326"/>
      <c r="B387" s="326"/>
      <c r="C387" s="326"/>
      <c r="D387" s="452"/>
      <c r="E387" s="452"/>
      <c r="F387" s="452"/>
      <c r="G387" s="452"/>
      <c r="H387" s="452"/>
    </row>
    <row r="388" spans="1:8" ht="15">
      <c r="A388" s="326"/>
      <c r="B388" s="326"/>
      <c r="C388" s="326"/>
      <c r="D388" s="452"/>
      <c r="E388" s="452"/>
      <c r="F388" s="452"/>
      <c r="G388" s="452"/>
      <c r="H388" s="452"/>
    </row>
    <row r="389" spans="1:8" ht="15">
      <c r="A389" s="326"/>
      <c r="B389" s="326"/>
      <c r="C389" s="326"/>
      <c r="D389" s="452"/>
      <c r="E389" s="452"/>
      <c r="F389" s="452"/>
      <c r="G389" s="452"/>
      <c r="H389" s="452"/>
    </row>
    <row r="390" spans="1:8" ht="15">
      <c r="A390" s="326"/>
      <c r="B390" s="326"/>
      <c r="C390" s="326"/>
      <c r="D390" s="452"/>
      <c r="E390" s="452"/>
      <c r="F390" s="452"/>
      <c r="G390" s="452"/>
      <c r="H390" s="452"/>
    </row>
    <row r="391" spans="1:8" ht="15">
      <c r="A391" s="326"/>
      <c r="B391" s="326"/>
      <c r="C391" s="326"/>
      <c r="D391" s="452"/>
      <c r="E391" s="452"/>
      <c r="F391" s="452"/>
      <c r="G391" s="452"/>
      <c r="H391" s="452"/>
    </row>
    <row r="392" spans="1:8" ht="15">
      <c r="A392" s="326"/>
      <c r="B392" s="326"/>
      <c r="C392" s="326"/>
      <c r="D392" s="452"/>
      <c r="E392" s="452"/>
      <c r="F392" s="452"/>
      <c r="G392" s="452"/>
      <c r="H392" s="452"/>
    </row>
    <row r="393" spans="1:8" ht="15">
      <c r="A393" s="326"/>
      <c r="B393" s="326"/>
      <c r="C393" s="326"/>
      <c r="D393" s="452"/>
      <c r="E393" s="452"/>
      <c r="F393" s="452"/>
      <c r="G393" s="452"/>
      <c r="H393" s="452"/>
    </row>
    <row r="394" spans="1:8" ht="15">
      <c r="A394" s="326"/>
      <c r="B394" s="326"/>
      <c r="C394" s="326"/>
      <c r="D394" s="452"/>
      <c r="E394" s="452"/>
      <c r="F394" s="452"/>
      <c r="G394" s="452"/>
      <c r="H394" s="452"/>
    </row>
    <row r="395" spans="1:8" ht="15">
      <c r="A395" s="326"/>
      <c r="B395" s="326"/>
      <c r="C395" s="326"/>
      <c r="D395" s="452"/>
      <c r="E395" s="452"/>
      <c r="F395" s="452"/>
      <c r="G395" s="452"/>
      <c r="H395" s="452"/>
    </row>
    <row r="396" spans="1:8" ht="15">
      <c r="A396" s="326"/>
      <c r="B396" s="326"/>
      <c r="C396" s="326"/>
      <c r="D396" s="452"/>
      <c r="E396" s="452"/>
      <c r="F396" s="452"/>
      <c r="G396" s="452"/>
      <c r="H396" s="452"/>
    </row>
    <row r="397" spans="1:8" ht="15">
      <c r="A397" s="326"/>
      <c r="B397" s="326"/>
      <c r="C397" s="326"/>
      <c r="D397" s="452"/>
      <c r="E397" s="452"/>
      <c r="F397" s="452"/>
      <c r="G397" s="452"/>
      <c r="H397" s="452"/>
    </row>
    <row r="398" spans="1:8" ht="15">
      <c r="A398" s="326"/>
      <c r="B398" s="326"/>
      <c r="C398" s="326"/>
      <c r="D398" s="452"/>
      <c r="E398" s="452"/>
      <c r="F398" s="452"/>
      <c r="G398" s="452"/>
      <c r="H398" s="452"/>
    </row>
    <row r="399" spans="1:8" ht="15">
      <c r="A399" s="326"/>
      <c r="B399" s="326"/>
      <c r="C399" s="326"/>
      <c r="D399" s="452"/>
      <c r="E399" s="452"/>
      <c r="F399" s="452"/>
      <c r="G399" s="452"/>
      <c r="H399" s="452"/>
    </row>
    <row r="400" spans="1:8" ht="15">
      <c r="A400" s="326"/>
      <c r="B400" s="326"/>
      <c r="C400" s="326"/>
      <c r="D400" s="452"/>
      <c r="E400" s="452"/>
      <c r="F400" s="452"/>
      <c r="G400" s="452"/>
      <c r="H400" s="452"/>
    </row>
    <row r="401" spans="1:8" ht="15">
      <c r="A401" s="326"/>
      <c r="B401" s="326"/>
      <c r="C401" s="326"/>
      <c r="D401" s="452"/>
      <c r="E401" s="452"/>
      <c r="F401" s="452"/>
      <c r="G401" s="452"/>
      <c r="H401" s="452"/>
    </row>
    <row r="402" spans="1:8" ht="15">
      <c r="A402" s="326"/>
      <c r="B402" s="326"/>
      <c r="C402" s="326"/>
      <c r="D402" s="452"/>
      <c r="E402" s="452"/>
      <c r="F402" s="452"/>
      <c r="G402" s="452"/>
      <c r="H402" s="452"/>
    </row>
    <row r="403" spans="1:8" ht="15">
      <c r="A403" s="326"/>
      <c r="B403" s="326"/>
      <c r="C403" s="326"/>
      <c r="D403" s="452"/>
      <c r="E403" s="452"/>
      <c r="F403" s="452"/>
      <c r="G403" s="452"/>
      <c r="H403" s="452"/>
    </row>
    <row r="404" spans="1:8" ht="15">
      <c r="A404" s="326"/>
      <c r="B404" s="326"/>
      <c r="C404" s="326"/>
      <c r="D404" s="452"/>
      <c r="E404" s="452"/>
      <c r="F404" s="452"/>
      <c r="G404" s="452"/>
      <c r="H404" s="452"/>
    </row>
    <row r="405" spans="1:8" ht="15">
      <c r="A405" s="326"/>
      <c r="B405" s="326"/>
      <c r="C405" s="326"/>
      <c r="D405" s="452"/>
      <c r="E405" s="452"/>
      <c r="F405" s="452"/>
      <c r="G405" s="452"/>
      <c r="H405" s="452"/>
    </row>
    <row r="406" spans="1:8" ht="15">
      <c r="A406" s="326"/>
      <c r="B406" s="326"/>
      <c r="C406" s="326"/>
      <c r="D406" s="452"/>
      <c r="E406" s="452"/>
      <c r="F406" s="452"/>
      <c r="G406" s="452"/>
      <c r="H406" s="452"/>
    </row>
    <row r="407" spans="1:8" ht="15">
      <c r="A407" s="326"/>
      <c r="B407" s="326"/>
      <c r="C407" s="326"/>
      <c r="D407" s="452"/>
      <c r="E407" s="452"/>
      <c r="F407" s="452"/>
      <c r="G407" s="452"/>
      <c r="H407" s="452"/>
    </row>
    <row r="408" spans="1:8" ht="15">
      <c r="A408" s="326"/>
      <c r="B408" s="326"/>
      <c r="C408" s="326"/>
      <c r="D408" s="452"/>
      <c r="E408" s="452"/>
      <c r="F408" s="452"/>
      <c r="G408" s="452"/>
      <c r="H408" s="452"/>
    </row>
    <row r="409" spans="1:8" ht="15">
      <c r="A409" s="326"/>
      <c r="B409" s="326"/>
      <c r="C409" s="326"/>
      <c r="D409" s="452"/>
      <c r="E409" s="452"/>
      <c r="F409" s="452"/>
      <c r="G409" s="452"/>
      <c r="H409" s="452"/>
    </row>
    <row r="410" spans="1:8" ht="15">
      <c r="A410" s="326"/>
      <c r="B410" s="326"/>
      <c r="C410" s="326"/>
      <c r="D410" s="452"/>
      <c r="E410" s="452"/>
      <c r="F410" s="452"/>
      <c r="G410" s="452"/>
      <c r="H410" s="452"/>
    </row>
    <row r="411" spans="1:8" ht="15">
      <c r="A411" s="326"/>
      <c r="B411" s="326"/>
      <c r="C411" s="326"/>
      <c r="D411" s="452"/>
      <c r="E411" s="452"/>
      <c r="F411" s="452"/>
      <c r="G411" s="452"/>
      <c r="H411" s="452"/>
    </row>
    <row r="412" spans="1:8" ht="15">
      <c r="A412" s="326"/>
      <c r="B412" s="326"/>
      <c r="C412" s="326"/>
      <c r="D412" s="452"/>
      <c r="E412" s="452"/>
      <c r="F412" s="452"/>
      <c r="G412" s="452"/>
      <c r="H412" s="452"/>
    </row>
    <row r="413" spans="1:8" ht="15">
      <c r="A413" s="326"/>
      <c r="B413" s="326"/>
      <c r="C413" s="326"/>
      <c r="D413" s="452"/>
      <c r="E413" s="452"/>
      <c r="F413" s="452"/>
      <c r="G413" s="452"/>
      <c r="H413" s="452"/>
    </row>
    <row r="414" spans="1:8" ht="15">
      <c r="A414" s="326"/>
      <c r="B414" s="326"/>
      <c r="C414" s="326"/>
      <c r="D414" s="452"/>
      <c r="E414" s="452"/>
      <c r="F414" s="452"/>
      <c r="G414" s="452"/>
      <c r="H414" s="452"/>
    </row>
    <row r="415" spans="1:8" ht="15">
      <c r="A415" s="326"/>
      <c r="B415" s="326"/>
      <c r="C415" s="326"/>
      <c r="D415" s="452"/>
      <c r="E415" s="452"/>
      <c r="F415" s="452"/>
      <c r="G415" s="452"/>
      <c r="H415" s="452"/>
    </row>
    <row r="416" spans="1:8" ht="15">
      <c r="A416" s="326"/>
      <c r="B416" s="326"/>
      <c r="C416" s="326"/>
      <c r="D416" s="452"/>
      <c r="E416" s="452"/>
      <c r="F416" s="452"/>
      <c r="G416" s="452"/>
      <c r="H416" s="452"/>
    </row>
    <row r="417" spans="1:8" ht="15">
      <c r="A417" s="326"/>
      <c r="B417" s="326"/>
      <c r="C417" s="326"/>
      <c r="D417" s="452"/>
      <c r="E417" s="452"/>
      <c r="F417" s="452"/>
      <c r="G417" s="452"/>
      <c r="H417" s="452"/>
    </row>
    <row r="418" spans="1:8" ht="15">
      <c r="A418" s="326"/>
      <c r="B418" s="326"/>
      <c r="C418" s="326"/>
      <c r="D418" s="452"/>
      <c r="E418" s="452"/>
      <c r="F418" s="452"/>
      <c r="G418" s="452"/>
      <c r="H418" s="452"/>
    </row>
    <row r="419" spans="1:8" ht="15">
      <c r="A419" s="326"/>
      <c r="B419" s="326"/>
      <c r="C419" s="326"/>
      <c r="D419" s="452"/>
      <c r="E419" s="452"/>
      <c r="F419" s="452"/>
      <c r="G419" s="452"/>
      <c r="H419" s="452"/>
    </row>
    <row r="420" spans="1:8" ht="15">
      <c r="A420" s="326"/>
      <c r="B420" s="326"/>
      <c r="C420" s="326"/>
      <c r="D420" s="452"/>
      <c r="E420" s="452"/>
      <c r="F420" s="452"/>
      <c r="G420" s="452"/>
      <c r="H420" s="452"/>
    </row>
    <row r="421" spans="1:8" ht="15">
      <c r="A421" s="326"/>
      <c r="B421" s="326"/>
      <c r="C421" s="326"/>
      <c r="D421" s="452"/>
      <c r="E421" s="452"/>
      <c r="F421" s="452"/>
      <c r="G421" s="452"/>
      <c r="H421" s="452"/>
    </row>
    <row r="422" spans="1:8" ht="15">
      <c r="A422" s="326"/>
      <c r="B422" s="326"/>
      <c r="C422" s="326"/>
      <c r="D422" s="452"/>
      <c r="E422" s="452"/>
      <c r="F422" s="452"/>
      <c r="G422" s="452"/>
      <c r="H422" s="452"/>
    </row>
    <row r="423" spans="1:8" ht="15">
      <c r="A423" s="326"/>
      <c r="B423" s="326"/>
      <c r="C423" s="326"/>
      <c r="D423" s="452"/>
      <c r="E423" s="452"/>
      <c r="F423" s="452"/>
      <c r="G423" s="452"/>
      <c r="H423" s="452"/>
    </row>
    <row r="424" spans="1:8" ht="15">
      <c r="A424" s="326"/>
      <c r="B424" s="326"/>
      <c r="C424" s="326"/>
      <c r="D424" s="452"/>
      <c r="E424" s="452"/>
      <c r="F424" s="452"/>
      <c r="G424" s="452"/>
      <c r="H424" s="452"/>
    </row>
    <row r="425" spans="1:8" ht="15">
      <c r="A425" s="326"/>
      <c r="B425" s="326"/>
      <c r="C425" s="326"/>
      <c r="D425" s="452"/>
      <c r="E425" s="452"/>
      <c r="F425" s="452"/>
      <c r="G425" s="452"/>
      <c r="H425" s="452"/>
    </row>
    <row r="426" spans="1:8" ht="15">
      <c r="A426" s="326"/>
      <c r="B426" s="326"/>
      <c r="C426" s="326"/>
      <c r="D426" s="452"/>
      <c r="E426" s="452"/>
      <c r="F426" s="452"/>
      <c r="G426" s="452"/>
      <c r="H426" s="452"/>
    </row>
    <row r="427" spans="1:8" ht="15">
      <c r="A427" s="326"/>
      <c r="B427" s="326"/>
      <c r="C427" s="326"/>
      <c r="D427" s="452"/>
      <c r="E427" s="452"/>
      <c r="F427" s="452"/>
      <c r="G427" s="452"/>
      <c r="H427" s="452"/>
    </row>
    <row r="428" spans="1:8" ht="15">
      <c r="A428" s="326"/>
      <c r="B428" s="326"/>
      <c r="C428" s="326"/>
      <c r="D428" s="452"/>
      <c r="E428" s="452"/>
      <c r="F428" s="452"/>
      <c r="G428" s="452"/>
      <c r="H428" s="452"/>
    </row>
    <row r="429" spans="1:8" ht="15">
      <c r="A429" s="326"/>
      <c r="B429" s="326"/>
      <c r="C429" s="326"/>
      <c r="D429" s="452"/>
      <c r="E429" s="452"/>
      <c r="F429" s="452"/>
      <c r="G429" s="452"/>
      <c r="H429" s="452"/>
    </row>
    <row r="430" spans="1:8" ht="15">
      <c r="A430" s="326"/>
      <c r="B430" s="326"/>
      <c r="C430" s="326"/>
      <c r="D430" s="452"/>
      <c r="E430" s="452"/>
      <c r="F430" s="452"/>
      <c r="G430" s="452"/>
      <c r="H430" s="452"/>
    </row>
    <row r="431" spans="1:8" ht="15">
      <c r="A431" s="326"/>
      <c r="B431" s="326"/>
      <c r="C431" s="326"/>
      <c r="D431" s="452"/>
      <c r="E431" s="452"/>
      <c r="F431" s="452"/>
      <c r="G431" s="452"/>
      <c r="H431" s="452"/>
    </row>
    <row r="432" spans="1:8" ht="15">
      <c r="A432" s="326"/>
      <c r="B432" s="326"/>
      <c r="C432" s="326"/>
      <c r="D432" s="452"/>
      <c r="E432" s="452"/>
      <c r="F432" s="452"/>
      <c r="G432" s="452"/>
      <c r="H432" s="452"/>
    </row>
    <row r="433" spans="1:8" ht="15">
      <c r="A433" s="326"/>
      <c r="B433" s="326"/>
      <c r="C433" s="326"/>
      <c r="D433" s="452"/>
      <c r="E433" s="452"/>
      <c r="F433" s="452"/>
      <c r="G433" s="452"/>
      <c r="H433" s="452"/>
    </row>
    <row r="434" spans="1:8" ht="15">
      <c r="A434" s="326"/>
      <c r="B434" s="326"/>
      <c r="C434" s="326"/>
      <c r="D434" s="452"/>
      <c r="E434" s="452"/>
      <c r="F434" s="452"/>
      <c r="G434" s="452"/>
      <c r="H434" s="452"/>
    </row>
    <row r="435" spans="1:8" ht="15">
      <c r="A435" s="326"/>
      <c r="B435" s="326"/>
      <c r="C435" s="326"/>
      <c r="D435" s="452"/>
      <c r="E435" s="452"/>
      <c r="F435" s="452"/>
      <c r="G435" s="452"/>
      <c r="H435" s="452"/>
    </row>
    <row r="436" spans="1:8" ht="15">
      <c r="A436" s="326"/>
      <c r="B436" s="326"/>
      <c r="C436" s="326"/>
      <c r="D436" s="452"/>
      <c r="E436" s="452"/>
      <c r="F436" s="452"/>
      <c r="G436" s="452"/>
      <c r="H436" s="452"/>
    </row>
    <row r="437" spans="1:8" ht="15">
      <c r="A437" s="326"/>
      <c r="B437" s="326"/>
      <c r="C437" s="326"/>
      <c r="D437" s="452"/>
      <c r="E437" s="452"/>
      <c r="F437" s="452"/>
      <c r="G437" s="452"/>
      <c r="H437" s="452"/>
    </row>
    <row r="438" spans="1:8" ht="15">
      <c r="A438" s="326"/>
      <c r="B438" s="326"/>
      <c r="C438" s="326"/>
      <c r="D438" s="452"/>
      <c r="E438" s="452"/>
      <c r="F438" s="452"/>
      <c r="G438" s="452"/>
      <c r="H438" s="452"/>
    </row>
    <row r="439" spans="1:8" ht="15">
      <c r="A439" s="326"/>
      <c r="B439" s="326"/>
      <c r="C439" s="326"/>
      <c r="D439" s="452"/>
      <c r="E439" s="452"/>
      <c r="F439" s="452"/>
      <c r="G439" s="452"/>
      <c r="H439" s="452"/>
    </row>
    <row r="440" spans="1:8" ht="15">
      <c r="A440" s="326"/>
      <c r="B440" s="326"/>
      <c r="C440" s="326"/>
      <c r="D440" s="452"/>
      <c r="E440" s="452"/>
      <c r="F440" s="452"/>
      <c r="G440" s="452"/>
      <c r="H440" s="452"/>
    </row>
    <row r="441" spans="1:8" ht="15">
      <c r="A441" s="326"/>
      <c r="B441" s="326"/>
      <c r="C441" s="326"/>
      <c r="D441" s="452"/>
      <c r="E441" s="452"/>
      <c r="F441" s="452"/>
      <c r="G441" s="452"/>
      <c r="H441" s="452"/>
    </row>
    <row r="442" spans="1:8" ht="15">
      <c r="A442" s="326"/>
      <c r="B442" s="326"/>
      <c r="C442" s="326"/>
      <c r="D442" s="452"/>
      <c r="E442" s="452"/>
      <c r="F442" s="452"/>
      <c r="G442" s="452"/>
      <c r="H442" s="452"/>
    </row>
    <row r="443" spans="1:8" ht="15">
      <c r="A443" s="326"/>
      <c r="B443" s="326"/>
      <c r="C443" s="326"/>
      <c r="D443" s="452"/>
      <c r="E443" s="452"/>
      <c r="F443" s="452"/>
      <c r="G443" s="452"/>
      <c r="H443" s="452"/>
    </row>
    <row r="444" spans="1:8" ht="15">
      <c r="A444" s="326"/>
      <c r="B444" s="326"/>
      <c r="C444" s="326"/>
      <c r="D444" s="452"/>
      <c r="E444" s="452"/>
      <c r="F444" s="452"/>
      <c r="G444" s="452"/>
      <c r="H444" s="452"/>
    </row>
    <row r="445" spans="1:8" ht="15">
      <c r="A445" s="326"/>
      <c r="B445" s="326"/>
      <c r="C445" s="326"/>
      <c r="D445" s="452"/>
      <c r="E445" s="452"/>
      <c r="F445" s="452"/>
      <c r="G445" s="452"/>
      <c r="H445" s="452"/>
    </row>
    <row r="446" spans="1:8" ht="15">
      <c r="A446" s="326"/>
      <c r="B446" s="326"/>
      <c r="C446" s="326"/>
      <c r="D446" s="452"/>
      <c r="E446" s="452"/>
      <c r="F446" s="452"/>
      <c r="G446" s="452"/>
      <c r="H446" s="452"/>
    </row>
    <row r="447" spans="1:8" ht="15">
      <c r="A447" s="326"/>
      <c r="B447" s="326"/>
      <c r="C447" s="326"/>
      <c r="D447" s="452"/>
      <c r="E447" s="452"/>
      <c r="F447" s="452"/>
      <c r="G447" s="452"/>
      <c r="H447" s="452"/>
    </row>
    <row r="448" spans="1:8" ht="15">
      <c r="A448" s="326"/>
      <c r="B448" s="326"/>
      <c r="C448" s="326"/>
      <c r="D448" s="452"/>
      <c r="E448" s="452"/>
      <c r="F448" s="452"/>
      <c r="G448" s="452"/>
      <c r="H448" s="452"/>
    </row>
    <row r="449" spans="1:8" ht="15">
      <c r="A449" s="326"/>
      <c r="B449" s="326"/>
      <c r="C449" s="326"/>
      <c r="D449" s="452"/>
      <c r="E449" s="452"/>
      <c r="F449" s="452"/>
      <c r="G449" s="452"/>
      <c r="H449" s="452"/>
    </row>
    <row r="450" spans="1:8" ht="15">
      <c r="A450" s="326"/>
      <c r="B450" s="326"/>
      <c r="C450" s="326"/>
      <c r="D450" s="452"/>
      <c r="E450" s="452"/>
      <c r="F450" s="452"/>
      <c r="G450" s="452"/>
      <c r="H450" s="452"/>
    </row>
    <row r="451" spans="1:8" ht="15">
      <c r="A451" s="326"/>
      <c r="B451" s="326"/>
      <c r="C451" s="326"/>
      <c r="D451" s="452"/>
      <c r="E451" s="452"/>
      <c r="F451" s="452"/>
      <c r="G451" s="452"/>
      <c r="H451" s="452"/>
    </row>
    <row r="452" spans="1:8" ht="15">
      <c r="A452" s="326"/>
      <c r="B452" s="326"/>
      <c r="C452" s="326"/>
      <c r="D452" s="452"/>
      <c r="E452" s="452"/>
      <c r="F452" s="452"/>
      <c r="G452" s="452"/>
      <c r="H452" s="452"/>
    </row>
    <row r="453" spans="1:8" ht="15">
      <c r="A453" s="326"/>
      <c r="B453" s="326"/>
      <c r="C453" s="326"/>
      <c r="D453" s="452"/>
      <c r="E453" s="452"/>
      <c r="F453" s="452"/>
      <c r="G453" s="452"/>
      <c r="H453" s="452"/>
    </row>
    <row r="454" spans="1:8" ht="15">
      <c r="A454" s="326"/>
      <c r="B454" s="326"/>
      <c r="C454" s="326"/>
      <c r="D454" s="452"/>
      <c r="E454" s="452"/>
      <c r="F454" s="452"/>
      <c r="G454" s="452"/>
      <c r="H454" s="452"/>
    </row>
    <row r="455" spans="1:8" ht="15">
      <c r="A455" s="326"/>
      <c r="B455" s="326"/>
      <c r="C455" s="326"/>
      <c r="D455" s="452"/>
      <c r="E455" s="452"/>
      <c r="F455" s="452"/>
      <c r="G455" s="452"/>
      <c r="H455" s="452"/>
    </row>
    <row r="456" spans="1:8" ht="15">
      <c r="A456" s="326"/>
      <c r="B456" s="326"/>
      <c r="C456" s="326"/>
      <c r="D456" s="452"/>
      <c r="E456" s="452"/>
      <c r="F456" s="452"/>
      <c r="G456" s="452"/>
      <c r="H456" s="452"/>
    </row>
    <row r="457" spans="1:8" ht="15">
      <c r="A457" s="326"/>
      <c r="B457" s="326"/>
      <c r="C457" s="326"/>
      <c r="D457" s="452"/>
      <c r="E457" s="452"/>
      <c r="F457" s="452"/>
      <c r="G457" s="452"/>
      <c r="H457" s="452"/>
    </row>
    <row r="458" spans="1:8" ht="15">
      <c r="A458" s="326"/>
      <c r="B458" s="326"/>
      <c r="C458" s="326"/>
      <c r="D458" s="452"/>
      <c r="E458" s="452"/>
      <c r="F458" s="452"/>
      <c r="G458" s="452"/>
      <c r="H458" s="452"/>
    </row>
    <row r="459" spans="1:8" ht="15">
      <c r="A459" s="326"/>
      <c r="B459" s="326"/>
      <c r="C459" s="326"/>
      <c r="D459" s="452"/>
      <c r="E459" s="452"/>
      <c r="F459" s="452"/>
      <c r="G459" s="452"/>
      <c r="H459" s="452"/>
    </row>
    <row r="460" spans="1:8" ht="15">
      <c r="A460" s="326"/>
      <c r="B460" s="326"/>
      <c r="C460" s="326"/>
      <c r="D460" s="452"/>
      <c r="E460" s="452"/>
      <c r="F460" s="452"/>
      <c r="G460" s="452"/>
      <c r="H460" s="452"/>
    </row>
    <row r="461" spans="1:8" ht="15">
      <c r="A461" s="326"/>
      <c r="B461" s="326"/>
      <c r="C461" s="326"/>
      <c r="D461" s="452"/>
      <c r="E461" s="452"/>
      <c r="F461" s="452"/>
      <c r="G461" s="452"/>
      <c r="H461" s="452"/>
    </row>
    <row r="462" spans="1:8" ht="15">
      <c r="A462" s="326"/>
      <c r="B462" s="326"/>
      <c r="C462" s="326"/>
      <c r="D462" s="452"/>
      <c r="E462" s="452"/>
      <c r="F462" s="452"/>
      <c r="G462" s="452"/>
      <c r="H462" s="452"/>
    </row>
    <row r="463" spans="1:8" ht="15">
      <c r="A463" s="326"/>
      <c r="B463" s="326"/>
      <c r="C463" s="326"/>
      <c r="D463" s="452"/>
      <c r="E463" s="452"/>
      <c r="F463" s="452"/>
      <c r="G463" s="452"/>
      <c r="H463" s="452"/>
    </row>
    <row r="464" spans="1:8" ht="15">
      <c r="A464" s="326"/>
      <c r="B464" s="326"/>
      <c r="C464" s="326"/>
      <c r="D464" s="452"/>
      <c r="E464" s="452"/>
      <c r="F464" s="452"/>
      <c r="G464" s="452"/>
      <c r="H464" s="452"/>
    </row>
    <row r="465" spans="1:8" ht="15">
      <c r="A465" s="326"/>
      <c r="B465" s="326"/>
      <c r="C465" s="326"/>
      <c r="D465" s="452"/>
      <c r="E465" s="452"/>
      <c r="F465" s="452"/>
      <c r="G465" s="452"/>
      <c r="H465" s="452"/>
    </row>
    <row r="466" spans="1:8" ht="15">
      <c r="A466" s="326"/>
      <c r="B466" s="326"/>
      <c r="C466" s="326"/>
      <c r="D466" s="452"/>
      <c r="E466" s="452"/>
      <c r="F466" s="452"/>
      <c r="G466" s="452"/>
      <c r="H466" s="452"/>
    </row>
    <row r="467" spans="1:8" ht="15">
      <c r="A467" s="326"/>
      <c r="B467" s="326"/>
      <c r="C467" s="326"/>
      <c r="D467" s="452"/>
      <c r="E467" s="452"/>
      <c r="F467" s="452"/>
      <c r="G467" s="452"/>
      <c r="H467" s="452"/>
    </row>
    <row r="468" spans="1:8" ht="15">
      <c r="A468" s="326"/>
      <c r="B468" s="326"/>
      <c r="C468" s="326"/>
      <c r="D468" s="452"/>
      <c r="E468" s="452"/>
      <c r="F468" s="452"/>
      <c r="G468" s="452"/>
      <c r="H468" s="452"/>
    </row>
    <row r="469" spans="1:8" ht="15">
      <c r="A469" s="326"/>
      <c r="B469" s="326"/>
      <c r="C469" s="326"/>
      <c r="D469" s="452"/>
      <c r="E469" s="452"/>
      <c r="F469" s="452"/>
      <c r="G469" s="452"/>
      <c r="H469" s="452"/>
    </row>
    <row r="470" spans="1:8" ht="15">
      <c r="A470" s="326"/>
      <c r="B470" s="326"/>
      <c r="C470" s="326"/>
      <c r="D470" s="452"/>
      <c r="E470" s="452"/>
      <c r="F470" s="452"/>
      <c r="G470" s="452"/>
      <c r="H470" s="452"/>
    </row>
    <row r="471" spans="1:8" ht="15">
      <c r="A471" s="326"/>
      <c r="B471" s="326"/>
      <c r="C471" s="326"/>
      <c r="D471" s="452"/>
      <c r="E471" s="452"/>
      <c r="F471" s="452"/>
      <c r="G471" s="452"/>
      <c r="H471" s="452"/>
    </row>
    <row r="472" spans="1:8" ht="15">
      <c r="A472" s="326"/>
      <c r="B472" s="326"/>
      <c r="C472" s="326"/>
      <c r="D472" s="452"/>
      <c r="E472" s="452"/>
      <c r="F472" s="452"/>
      <c r="G472" s="452"/>
      <c r="H472" s="452"/>
    </row>
    <row r="473" spans="1:8" ht="15">
      <c r="A473" s="326"/>
      <c r="B473" s="326"/>
      <c r="C473" s="326"/>
      <c r="D473" s="452"/>
      <c r="E473" s="452"/>
      <c r="F473" s="452"/>
      <c r="G473" s="452"/>
      <c r="H473" s="452"/>
    </row>
    <row r="474" spans="1:8" ht="15">
      <c r="A474" s="326"/>
      <c r="B474" s="326"/>
      <c r="C474" s="326"/>
      <c r="D474" s="452"/>
      <c r="E474" s="452"/>
      <c r="F474" s="452"/>
      <c r="G474" s="452"/>
      <c r="H474" s="452"/>
    </row>
    <row r="475" spans="1:8" ht="15">
      <c r="A475" s="326"/>
      <c r="B475" s="326"/>
      <c r="C475" s="326"/>
      <c r="D475" s="452"/>
      <c r="E475" s="452"/>
      <c r="F475" s="452"/>
      <c r="G475" s="452"/>
      <c r="H475" s="452"/>
    </row>
    <row r="476" spans="1:8" ht="15">
      <c r="A476" s="326"/>
      <c r="B476" s="326"/>
      <c r="C476" s="326"/>
      <c r="D476" s="452"/>
      <c r="E476" s="452"/>
      <c r="F476" s="452"/>
      <c r="G476" s="452"/>
      <c r="H476" s="452"/>
    </row>
    <row r="477" spans="1:8" ht="15">
      <c r="A477" s="326"/>
      <c r="B477" s="326"/>
      <c r="C477" s="326"/>
      <c r="D477" s="452"/>
      <c r="E477" s="452"/>
      <c r="F477" s="452"/>
      <c r="G477" s="452"/>
      <c r="H477" s="452"/>
    </row>
    <row r="478" spans="1:8" ht="15">
      <c r="A478" s="326"/>
      <c r="B478" s="326"/>
      <c r="C478" s="326"/>
      <c r="D478" s="452"/>
      <c r="E478" s="452"/>
      <c r="F478" s="452"/>
      <c r="G478" s="452"/>
      <c r="H478" s="452"/>
    </row>
    <row r="479" spans="1:8" ht="15">
      <c r="A479" s="326"/>
      <c r="B479" s="326"/>
      <c r="C479" s="326"/>
      <c r="D479" s="452"/>
      <c r="E479" s="452"/>
      <c r="F479" s="452"/>
      <c r="G479" s="452"/>
      <c r="H479" s="452"/>
    </row>
    <row r="480" spans="1:8" ht="15">
      <c r="A480" s="326"/>
      <c r="B480" s="326"/>
      <c r="C480" s="326"/>
      <c r="D480" s="452"/>
      <c r="E480" s="452"/>
      <c r="F480" s="452"/>
      <c r="G480" s="452"/>
      <c r="H480" s="452"/>
    </row>
    <row r="481" spans="1:8" ht="15">
      <c r="A481" s="326"/>
      <c r="B481" s="326"/>
      <c r="C481" s="326"/>
      <c r="D481" s="452"/>
      <c r="E481" s="452"/>
      <c r="F481" s="452"/>
      <c r="G481" s="452"/>
      <c r="H481" s="452"/>
    </row>
    <row r="482" spans="1:8" ht="15">
      <c r="A482" s="326"/>
      <c r="B482" s="326"/>
      <c r="C482" s="326"/>
      <c r="D482" s="452"/>
      <c r="E482" s="452"/>
      <c r="F482" s="452"/>
      <c r="G482" s="452"/>
      <c r="H482" s="452"/>
    </row>
    <row r="483" spans="1:8" ht="15">
      <c r="A483" s="326"/>
      <c r="B483" s="326"/>
      <c r="C483" s="326"/>
      <c r="D483" s="452"/>
      <c r="E483" s="452"/>
      <c r="F483" s="452"/>
      <c r="G483" s="452"/>
      <c r="H483" s="452"/>
    </row>
    <row r="484" spans="1:8" ht="15">
      <c r="A484" s="326"/>
      <c r="B484" s="326"/>
      <c r="C484" s="326"/>
      <c r="D484" s="452"/>
      <c r="E484" s="452"/>
      <c r="F484" s="452"/>
      <c r="G484" s="452"/>
      <c r="H484" s="452"/>
    </row>
    <row r="485" spans="1:8" ht="15">
      <c r="A485" s="326"/>
      <c r="B485" s="326"/>
      <c r="C485" s="326"/>
      <c r="D485" s="452"/>
      <c r="E485" s="452"/>
      <c r="F485" s="452"/>
      <c r="G485" s="452"/>
      <c r="H485" s="452"/>
    </row>
    <row r="486" spans="1:8" ht="15">
      <c r="A486" s="326"/>
      <c r="B486" s="326"/>
      <c r="C486" s="326"/>
      <c r="D486" s="452"/>
      <c r="E486" s="452"/>
      <c r="F486" s="452"/>
      <c r="G486" s="452"/>
      <c r="H486" s="452"/>
    </row>
    <row r="487" spans="1:8" ht="15">
      <c r="A487" s="326"/>
      <c r="B487" s="326"/>
      <c r="C487" s="326"/>
      <c r="D487" s="452"/>
      <c r="E487" s="452"/>
      <c r="F487" s="452"/>
      <c r="G487" s="452"/>
      <c r="H487" s="452"/>
    </row>
    <row r="488" spans="1:8" ht="15">
      <c r="A488" s="326"/>
      <c r="B488" s="326"/>
      <c r="C488" s="326"/>
      <c r="D488" s="452"/>
      <c r="E488" s="452"/>
      <c r="F488" s="452"/>
      <c r="G488" s="452"/>
      <c r="H488" s="452"/>
    </row>
    <row r="489" spans="1:8" ht="15">
      <c r="A489" s="326"/>
      <c r="B489" s="326"/>
      <c r="C489" s="326"/>
      <c r="D489" s="452"/>
      <c r="E489" s="452"/>
      <c r="F489" s="452"/>
      <c r="G489" s="452"/>
      <c r="H489" s="452"/>
    </row>
    <row r="490" spans="1:8" ht="15">
      <c r="A490" s="326"/>
      <c r="B490" s="326"/>
      <c r="C490" s="326"/>
      <c r="D490" s="452"/>
      <c r="E490" s="452"/>
      <c r="F490" s="452"/>
      <c r="G490" s="452"/>
      <c r="H490" s="452"/>
    </row>
    <row r="491" spans="1:8" ht="15">
      <c r="A491" s="326"/>
      <c r="B491" s="326"/>
      <c r="C491" s="326"/>
      <c r="D491" s="452"/>
      <c r="E491" s="452"/>
      <c r="F491" s="452"/>
      <c r="G491" s="452"/>
      <c r="H491" s="452"/>
    </row>
    <row r="492" spans="1:8" ht="15">
      <c r="A492" s="326"/>
      <c r="B492" s="326"/>
      <c r="C492" s="326"/>
      <c r="D492" s="452"/>
      <c r="E492" s="452"/>
      <c r="F492" s="452"/>
      <c r="G492" s="452"/>
      <c r="H492" s="452"/>
    </row>
    <row r="493" spans="1:8" ht="15">
      <c r="A493" s="326"/>
      <c r="B493" s="326"/>
      <c r="C493" s="326"/>
      <c r="D493" s="452"/>
      <c r="E493" s="452"/>
      <c r="F493" s="452"/>
      <c r="G493" s="452"/>
      <c r="H493" s="452"/>
    </row>
    <row r="494" spans="1:8" ht="15">
      <c r="A494" s="326"/>
      <c r="B494" s="326"/>
      <c r="C494" s="326"/>
      <c r="D494" s="452"/>
      <c r="E494" s="452"/>
      <c r="F494" s="452"/>
      <c r="G494" s="452"/>
      <c r="H494" s="452"/>
    </row>
    <row r="495" spans="1:8" ht="15">
      <c r="A495" s="326"/>
      <c r="B495" s="326"/>
      <c r="C495" s="326"/>
      <c r="D495" s="452"/>
      <c r="E495" s="452"/>
      <c r="F495" s="452"/>
      <c r="G495" s="452"/>
      <c r="H495" s="452"/>
    </row>
    <row r="496" spans="1:8" ht="15">
      <c r="A496" s="326"/>
      <c r="B496" s="326"/>
      <c r="C496" s="326"/>
      <c r="D496" s="452"/>
      <c r="E496" s="452"/>
      <c r="F496" s="452"/>
      <c r="G496" s="452"/>
      <c r="H496" s="452"/>
    </row>
    <row r="497" spans="1:8" ht="15">
      <c r="A497" s="326"/>
      <c r="B497" s="326"/>
      <c r="C497" s="326"/>
      <c r="D497" s="452"/>
      <c r="E497" s="452"/>
      <c r="F497" s="452"/>
      <c r="G497" s="452"/>
      <c r="H497" s="452"/>
    </row>
    <row r="498" spans="1:8" ht="15">
      <c r="A498" s="326"/>
      <c r="B498" s="326"/>
      <c r="C498" s="326"/>
      <c r="D498" s="452"/>
      <c r="E498" s="452"/>
      <c r="F498" s="452"/>
      <c r="G498" s="452"/>
      <c r="H498" s="452"/>
    </row>
    <row r="499" spans="1:8" ht="15">
      <c r="A499" s="326"/>
      <c r="B499" s="326"/>
      <c r="C499" s="326"/>
      <c r="D499" s="452"/>
      <c r="E499" s="452"/>
      <c r="F499" s="452"/>
      <c r="G499" s="452"/>
      <c r="H499" s="452"/>
    </row>
    <row r="500" spans="1:8" ht="15">
      <c r="A500" s="326"/>
      <c r="B500" s="326"/>
      <c r="C500" s="326"/>
      <c r="D500" s="452"/>
      <c r="E500" s="452"/>
      <c r="F500" s="452"/>
      <c r="G500" s="452"/>
      <c r="H500" s="452"/>
    </row>
    <row r="501" spans="1:8" ht="15">
      <c r="A501" s="326"/>
      <c r="B501" s="326"/>
      <c r="C501" s="326"/>
      <c r="D501" s="452"/>
      <c r="E501" s="452"/>
      <c r="F501" s="452"/>
      <c r="G501" s="452"/>
      <c r="H501" s="452"/>
    </row>
    <row r="502" spans="1:8" ht="15">
      <c r="A502" s="326"/>
      <c r="B502" s="326"/>
      <c r="C502" s="326"/>
      <c r="D502" s="452"/>
      <c r="E502" s="452"/>
      <c r="F502" s="452"/>
      <c r="G502" s="452"/>
      <c r="H502" s="452"/>
    </row>
    <row r="503" spans="1:8" ht="15">
      <c r="A503" s="326"/>
      <c r="B503" s="326"/>
      <c r="C503" s="326"/>
      <c r="D503" s="452"/>
      <c r="E503" s="452"/>
      <c r="F503" s="452"/>
      <c r="G503" s="452"/>
      <c r="H503" s="452"/>
    </row>
    <row r="504" spans="1:8" ht="15">
      <c r="A504" s="326"/>
      <c r="B504" s="326"/>
      <c r="C504" s="326"/>
      <c r="D504" s="452"/>
      <c r="E504" s="452"/>
      <c r="F504" s="452"/>
      <c r="G504" s="452"/>
      <c r="H504" s="452"/>
    </row>
    <row r="505" spans="1:8" ht="15">
      <c r="A505" s="326"/>
      <c r="B505" s="326"/>
      <c r="C505" s="326"/>
      <c r="D505" s="452"/>
      <c r="E505" s="452"/>
      <c r="F505" s="452"/>
      <c r="G505" s="452"/>
      <c r="H505" s="452"/>
    </row>
    <row r="506" spans="1:8" ht="15">
      <c r="A506" s="326"/>
      <c r="B506" s="326"/>
      <c r="C506" s="326"/>
      <c r="D506" s="452"/>
      <c r="E506" s="452"/>
      <c r="F506" s="452"/>
      <c r="G506" s="452"/>
      <c r="H506" s="452"/>
    </row>
    <row r="507" spans="1:8" ht="15">
      <c r="A507" s="326"/>
      <c r="B507" s="326"/>
      <c r="C507" s="326"/>
      <c r="D507" s="452"/>
      <c r="E507" s="452"/>
      <c r="F507" s="452"/>
      <c r="G507" s="452"/>
      <c r="H507" s="452"/>
    </row>
    <row r="508" spans="1:8" ht="15">
      <c r="A508" s="326"/>
      <c r="B508" s="326"/>
      <c r="C508" s="326"/>
      <c r="D508" s="452"/>
      <c r="E508" s="452"/>
      <c r="F508" s="452"/>
      <c r="G508" s="452"/>
      <c r="H508" s="452"/>
    </row>
    <row r="509" spans="1:8" ht="15">
      <c r="A509" s="326"/>
      <c r="B509" s="326"/>
      <c r="C509" s="326"/>
      <c r="D509" s="452"/>
      <c r="E509" s="452"/>
      <c r="F509" s="452"/>
      <c r="G509" s="452"/>
      <c r="H509" s="452"/>
    </row>
    <row r="510" spans="1:8" ht="15">
      <c r="A510" s="326"/>
      <c r="B510" s="326"/>
      <c r="C510" s="326"/>
      <c r="D510" s="452"/>
      <c r="E510" s="452"/>
      <c r="F510" s="452"/>
      <c r="G510" s="452"/>
      <c r="H510" s="452"/>
    </row>
    <row r="511" spans="1:8" ht="15">
      <c r="A511" s="326"/>
      <c r="B511" s="326"/>
      <c r="C511" s="326"/>
      <c r="D511" s="452"/>
      <c r="E511" s="452"/>
      <c r="F511" s="452"/>
      <c r="G511" s="452"/>
      <c r="H511" s="452"/>
    </row>
    <row r="512" spans="1:8" ht="15">
      <c r="A512" s="326"/>
      <c r="B512" s="326"/>
      <c r="C512" s="326"/>
      <c r="D512" s="452"/>
      <c r="E512" s="452"/>
      <c r="F512" s="452"/>
      <c r="G512" s="452"/>
      <c r="H512" s="452"/>
    </row>
    <row r="513" spans="1:8" ht="15">
      <c r="A513" s="326"/>
      <c r="B513" s="326"/>
      <c r="C513" s="326"/>
      <c r="D513" s="452"/>
      <c r="E513" s="452"/>
      <c r="F513" s="452"/>
      <c r="G513" s="452"/>
      <c r="H513" s="452"/>
    </row>
    <row r="514" spans="1:8" ht="15">
      <c r="A514" s="326"/>
      <c r="B514" s="326"/>
      <c r="C514" s="326"/>
      <c r="D514" s="452"/>
      <c r="E514" s="452"/>
      <c r="F514" s="452"/>
      <c r="G514" s="452"/>
      <c r="H514" s="452"/>
    </row>
    <row r="515" spans="1:8" ht="15">
      <c r="A515" s="326"/>
      <c r="B515" s="326"/>
      <c r="C515" s="326"/>
      <c r="D515" s="452"/>
      <c r="E515" s="452"/>
      <c r="F515" s="452"/>
      <c r="G515" s="452"/>
      <c r="H515" s="452"/>
    </row>
    <row r="516" spans="1:8" ht="15">
      <c r="A516" s="326"/>
      <c r="B516" s="326"/>
      <c r="C516" s="326"/>
      <c r="D516" s="452"/>
      <c r="E516" s="452"/>
      <c r="F516" s="452"/>
      <c r="G516" s="452"/>
      <c r="H516" s="452"/>
    </row>
    <row r="517" spans="1:8" ht="15">
      <c r="A517" s="326"/>
      <c r="B517" s="326"/>
      <c r="C517" s="326"/>
      <c r="D517" s="452"/>
      <c r="E517" s="452"/>
      <c r="F517" s="452"/>
      <c r="G517" s="452"/>
      <c r="H517" s="452"/>
    </row>
    <row r="518" spans="1:8" ht="15">
      <c r="A518" s="326"/>
      <c r="B518" s="326"/>
      <c r="C518" s="326"/>
      <c r="D518" s="452"/>
      <c r="E518" s="452"/>
      <c r="F518" s="452"/>
      <c r="G518" s="452"/>
      <c r="H518" s="452"/>
    </row>
    <row r="519" spans="1:8" ht="15">
      <c r="A519" s="326"/>
      <c r="B519" s="326"/>
      <c r="C519" s="326"/>
      <c r="D519" s="452"/>
      <c r="E519" s="452"/>
      <c r="F519" s="452"/>
      <c r="G519" s="452"/>
      <c r="H519" s="452"/>
    </row>
    <row r="520" spans="1:8" ht="15">
      <c r="A520" s="326"/>
      <c r="B520" s="326"/>
      <c r="C520" s="326"/>
      <c r="D520" s="452"/>
      <c r="E520" s="452"/>
      <c r="F520" s="452"/>
      <c r="G520" s="452"/>
      <c r="H520" s="452"/>
    </row>
    <row r="521" spans="1:8" ht="15">
      <c r="A521" s="326"/>
      <c r="B521" s="326"/>
      <c r="C521" s="326"/>
      <c r="D521" s="452"/>
      <c r="E521" s="452"/>
      <c r="F521" s="452"/>
      <c r="G521" s="452"/>
      <c r="H521" s="452"/>
    </row>
    <row r="522" spans="1:8" ht="15">
      <c r="A522" s="326"/>
      <c r="B522" s="326"/>
      <c r="C522" s="326"/>
      <c r="D522" s="452"/>
      <c r="E522" s="452"/>
      <c r="F522" s="452"/>
      <c r="G522" s="452"/>
      <c r="H522" s="452"/>
    </row>
    <row r="523" spans="1:8" ht="15">
      <c r="A523" s="326"/>
      <c r="B523" s="326"/>
      <c r="C523" s="326"/>
      <c r="D523" s="452"/>
      <c r="E523" s="452"/>
      <c r="F523" s="452"/>
      <c r="G523" s="452"/>
      <c r="H523" s="452"/>
    </row>
    <row r="524" spans="1:8" ht="15">
      <c r="A524" s="326"/>
      <c r="B524" s="326"/>
      <c r="C524" s="326"/>
      <c r="D524" s="452"/>
      <c r="E524" s="452"/>
      <c r="F524" s="452"/>
      <c r="G524" s="452"/>
      <c r="H524" s="452"/>
    </row>
    <row r="525" spans="1:8" ht="15">
      <c r="A525" s="326"/>
      <c r="B525" s="326"/>
      <c r="C525" s="326"/>
      <c r="D525" s="452"/>
      <c r="E525" s="452"/>
      <c r="F525" s="452"/>
      <c r="G525" s="452"/>
      <c r="H525" s="452"/>
    </row>
    <row r="526" spans="1:8" ht="15">
      <c r="A526" s="326"/>
      <c r="B526" s="326"/>
      <c r="C526" s="326"/>
      <c r="D526" s="452"/>
      <c r="E526" s="452"/>
      <c r="F526" s="452"/>
      <c r="G526" s="452"/>
      <c r="H526" s="452"/>
    </row>
    <row r="527" spans="1:8" ht="15">
      <c r="A527" s="326"/>
      <c r="B527" s="326"/>
      <c r="C527" s="326"/>
      <c r="D527" s="452"/>
      <c r="E527" s="452"/>
      <c r="F527" s="452"/>
      <c r="G527" s="452"/>
      <c r="H527" s="452"/>
    </row>
    <row r="528" spans="1:8" ht="15">
      <c r="A528" s="326"/>
      <c r="B528" s="326"/>
      <c r="C528" s="326"/>
      <c r="D528" s="452"/>
      <c r="E528" s="452"/>
      <c r="F528" s="452"/>
      <c r="G528" s="452"/>
      <c r="H528" s="452"/>
    </row>
    <row r="529" spans="1:8" ht="15">
      <c r="A529" s="326"/>
      <c r="B529" s="326"/>
      <c r="C529" s="326"/>
      <c r="D529" s="452"/>
      <c r="E529" s="452"/>
      <c r="F529" s="452"/>
      <c r="G529" s="452"/>
      <c r="H529" s="452"/>
    </row>
    <row r="530" spans="1:8" ht="15">
      <c r="A530" s="326"/>
      <c r="B530" s="326"/>
      <c r="C530" s="326"/>
      <c r="D530" s="452"/>
      <c r="E530" s="452"/>
      <c r="F530" s="452"/>
      <c r="G530" s="452"/>
      <c r="H530" s="452"/>
    </row>
    <row r="531" spans="1:8" ht="15">
      <c r="A531" s="326"/>
      <c r="B531" s="326"/>
      <c r="C531" s="326"/>
      <c r="D531" s="452"/>
      <c r="E531" s="452"/>
      <c r="F531" s="452"/>
      <c r="G531" s="452"/>
      <c r="H531" s="452"/>
    </row>
    <row r="532" spans="1:8" ht="15">
      <c r="A532" s="326"/>
      <c r="B532" s="326"/>
      <c r="C532" s="326"/>
      <c r="D532" s="452"/>
      <c r="E532" s="452"/>
      <c r="F532" s="452"/>
      <c r="G532" s="452"/>
      <c r="H532" s="452"/>
    </row>
    <row r="533" spans="1:8" ht="15">
      <c r="A533" s="326"/>
      <c r="B533" s="326"/>
      <c r="C533" s="326"/>
      <c r="D533" s="452"/>
      <c r="E533" s="452"/>
      <c r="F533" s="452"/>
      <c r="G533" s="452"/>
      <c r="H533" s="452"/>
    </row>
    <row r="534" spans="1:8" ht="15">
      <c r="A534" s="326"/>
      <c r="B534" s="326"/>
      <c r="C534" s="326"/>
      <c r="D534" s="452"/>
      <c r="E534" s="452"/>
      <c r="F534" s="452"/>
      <c r="G534" s="452"/>
      <c r="H534" s="452"/>
    </row>
    <row r="535" spans="1:8" ht="15">
      <c r="A535" s="326"/>
      <c r="B535" s="326"/>
      <c r="C535" s="326"/>
      <c r="D535" s="452"/>
      <c r="E535" s="452"/>
      <c r="F535" s="452"/>
      <c r="G535" s="452"/>
      <c r="H535" s="452"/>
    </row>
    <row r="536" spans="1:8" ht="15">
      <c r="A536" s="326"/>
      <c r="B536" s="326"/>
      <c r="C536" s="326"/>
      <c r="D536" s="452"/>
      <c r="E536" s="452"/>
      <c r="F536" s="452"/>
      <c r="G536" s="452"/>
      <c r="H536" s="452"/>
    </row>
    <row r="537" spans="1:8" ht="15">
      <c r="A537" s="326"/>
      <c r="B537" s="326"/>
      <c r="C537" s="326"/>
      <c r="D537" s="452"/>
      <c r="E537" s="452"/>
      <c r="F537" s="452"/>
      <c r="G537" s="452"/>
      <c r="H537" s="452"/>
    </row>
    <row r="538" spans="1:8" ht="15">
      <c r="A538" s="326"/>
      <c r="B538" s="326"/>
      <c r="C538" s="326"/>
      <c r="D538" s="452"/>
      <c r="E538" s="452"/>
      <c r="F538" s="452"/>
      <c r="G538" s="452"/>
      <c r="H538" s="452"/>
    </row>
    <row r="539" spans="1:8" ht="15">
      <c r="A539" s="326"/>
      <c r="B539" s="326"/>
      <c r="C539" s="326"/>
      <c r="D539" s="452"/>
      <c r="E539" s="452"/>
      <c r="F539" s="452"/>
      <c r="G539" s="452"/>
      <c r="H539" s="452"/>
    </row>
    <row r="540" spans="1:8" ht="15">
      <c r="A540" s="326"/>
      <c r="B540" s="326"/>
      <c r="C540" s="326"/>
      <c r="D540" s="452"/>
      <c r="E540" s="452"/>
      <c r="F540" s="452"/>
      <c r="G540" s="452"/>
      <c r="H540" s="452"/>
    </row>
    <row r="541" spans="1:8" ht="15">
      <c r="A541" s="326"/>
      <c r="B541" s="326"/>
      <c r="C541" s="326"/>
      <c r="D541" s="452"/>
      <c r="E541" s="452"/>
      <c r="F541" s="452"/>
      <c r="G541" s="452"/>
      <c r="H541" s="452"/>
    </row>
    <row r="542" spans="1:8" ht="15">
      <c r="A542" s="326"/>
      <c r="B542" s="326"/>
      <c r="C542" s="326"/>
      <c r="D542" s="452"/>
      <c r="E542" s="452"/>
      <c r="F542" s="452"/>
      <c r="G542" s="452"/>
      <c r="H542" s="452"/>
    </row>
    <row r="543" spans="1:8" ht="15">
      <c r="A543" s="326"/>
      <c r="B543" s="326"/>
      <c r="C543" s="326"/>
      <c r="D543" s="452"/>
      <c r="E543" s="452"/>
      <c r="F543" s="452"/>
      <c r="G543" s="452"/>
      <c r="H543" s="452"/>
    </row>
    <row r="544" spans="1:8" ht="15">
      <c r="A544" s="326"/>
      <c r="B544" s="326"/>
      <c r="C544" s="326"/>
      <c r="D544" s="452"/>
      <c r="E544" s="452"/>
      <c r="F544" s="452"/>
      <c r="G544" s="452"/>
      <c r="H544" s="452"/>
    </row>
    <row r="545" spans="1:8" ht="15">
      <c r="A545" s="326"/>
      <c r="B545" s="326"/>
      <c r="C545" s="326"/>
      <c r="D545" s="452"/>
      <c r="E545" s="452"/>
      <c r="F545" s="452"/>
      <c r="G545" s="452"/>
      <c r="H545" s="452"/>
    </row>
    <row r="546" spans="1:8" ht="15">
      <c r="A546" s="326"/>
      <c r="B546" s="326"/>
      <c r="C546" s="326"/>
      <c r="D546" s="452"/>
      <c r="E546" s="452"/>
      <c r="F546" s="452"/>
      <c r="G546" s="452"/>
      <c r="H546" s="452"/>
    </row>
    <row r="547" spans="1:8" ht="15">
      <c r="A547" s="326"/>
      <c r="B547" s="326"/>
      <c r="C547" s="326"/>
      <c r="D547" s="452"/>
      <c r="E547" s="452"/>
      <c r="F547" s="452"/>
      <c r="G547" s="452"/>
      <c r="H547" s="452"/>
    </row>
    <row r="548" spans="1:8" ht="15">
      <c r="A548" s="326"/>
      <c r="B548" s="326"/>
      <c r="C548" s="326"/>
      <c r="D548" s="452"/>
      <c r="E548" s="452"/>
      <c r="F548" s="452"/>
      <c r="G548" s="452"/>
      <c r="H548" s="452"/>
    </row>
    <row r="549" spans="1:8" ht="15">
      <c r="A549" s="326"/>
      <c r="B549" s="326"/>
      <c r="C549" s="326"/>
      <c r="D549" s="452"/>
      <c r="E549" s="452"/>
      <c r="F549" s="452"/>
      <c r="G549" s="452"/>
      <c r="H549" s="452"/>
    </row>
    <row r="550" spans="1:8" ht="15">
      <c r="A550" s="326"/>
      <c r="B550" s="326"/>
      <c r="C550" s="326"/>
      <c r="D550" s="452"/>
      <c r="E550" s="452"/>
      <c r="F550" s="452"/>
      <c r="G550" s="452"/>
      <c r="H550" s="452"/>
    </row>
    <row r="551" spans="1:8" ht="15">
      <c r="A551" s="326"/>
      <c r="B551" s="326"/>
      <c r="C551" s="326"/>
      <c r="D551" s="452"/>
      <c r="E551" s="452"/>
      <c r="F551" s="452"/>
      <c r="G551" s="452"/>
      <c r="H551" s="452"/>
    </row>
    <row r="552" spans="1:8" ht="15">
      <c r="A552" s="326"/>
      <c r="B552" s="326"/>
      <c r="C552" s="326"/>
      <c r="D552" s="452"/>
      <c r="E552" s="452"/>
      <c r="F552" s="452"/>
      <c r="G552" s="452"/>
      <c r="H552" s="452"/>
    </row>
    <row r="553" spans="1:8" ht="15">
      <c r="A553" s="326"/>
      <c r="B553" s="326"/>
      <c r="C553" s="326"/>
      <c r="D553" s="452"/>
      <c r="E553" s="452"/>
      <c r="F553" s="452"/>
      <c r="G553" s="452"/>
      <c r="H553" s="452"/>
    </row>
    <row r="554" spans="1:8" ht="15">
      <c r="A554" s="326"/>
      <c r="B554" s="326"/>
      <c r="C554" s="326"/>
      <c r="D554" s="452"/>
      <c r="E554" s="452"/>
      <c r="F554" s="452"/>
      <c r="G554" s="452"/>
      <c r="H554" s="452"/>
    </row>
    <row r="555" spans="1:8" ht="15">
      <c r="A555" s="326"/>
      <c r="B555" s="326"/>
      <c r="C555" s="326"/>
      <c r="D555" s="452"/>
      <c r="E555" s="452"/>
      <c r="F555" s="452"/>
      <c r="G555" s="452"/>
      <c r="H555" s="452"/>
    </row>
    <row r="556" spans="1:8" ht="15">
      <c r="A556" s="326"/>
      <c r="B556" s="326"/>
      <c r="C556" s="326"/>
      <c r="D556" s="452"/>
      <c r="E556" s="452"/>
      <c r="F556" s="452"/>
      <c r="G556" s="452"/>
      <c r="H556" s="452"/>
    </row>
    <row r="557" spans="1:8" ht="15">
      <c r="A557" s="326"/>
      <c r="B557" s="326"/>
      <c r="C557" s="326"/>
      <c r="D557" s="452"/>
      <c r="E557" s="452"/>
      <c r="F557" s="452"/>
      <c r="G557" s="452"/>
      <c r="H557" s="452"/>
    </row>
    <row r="558" spans="1:8" ht="15">
      <c r="A558" s="326"/>
      <c r="B558" s="326"/>
      <c r="C558" s="326"/>
      <c r="D558" s="452"/>
      <c r="E558" s="452"/>
      <c r="F558" s="452"/>
      <c r="G558" s="452"/>
      <c r="H558" s="452"/>
    </row>
    <row r="559" spans="1:8" ht="15">
      <c r="A559" s="326"/>
      <c r="B559" s="326"/>
      <c r="C559" s="326"/>
      <c r="D559" s="452"/>
      <c r="E559" s="452"/>
      <c r="F559" s="452"/>
      <c r="G559" s="452"/>
      <c r="H559" s="452"/>
    </row>
    <row r="560" spans="1:8" ht="15">
      <c r="A560" s="326"/>
      <c r="B560" s="326"/>
      <c r="C560" s="326"/>
      <c r="D560" s="452"/>
      <c r="E560" s="452"/>
      <c r="F560" s="452"/>
      <c r="G560" s="452"/>
      <c r="H560" s="452"/>
    </row>
    <row r="561" spans="1:8" ht="15">
      <c r="A561" s="326"/>
      <c r="B561" s="326"/>
      <c r="C561" s="326"/>
      <c r="D561" s="452"/>
      <c r="E561" s="452"/>
      <c r="F561" s="452"/>
      <c r="G561" s="452"/>
      <c r="H561" s="452"/>
    </row>
    <row r="562" spans="1:8" ht="15">
      <c r="A562" s="326"/>
      <c r="B562" s="326"/>
      <c r="C562" s="326"/>
      <c r="D562" s="452"/>
      <c r="E562" s="452"/>
      <c r="F562" s="452"/>
      <c r="G562" s="452"/>
      <c r="H562" s="452"/>
    </row>
    <row r="563" spans="1:8" ht="15">
      <c r="A563" s="326"/>
      <c r="B563" s="326"/>
      <c r="C563" s="326"/>
      <c r="D563" s="452"/>
      <c r="E563" s="452"/>
      <c r="F563" s="452"/>
      <c r="G563" s="452"/>
      <c r="H563" s="452"/>
    </row>
    <row r="564" spans="1:8" ht="15">
      <c r="A564" s="326"/>
      <c r="B564" s="326"/>
      <c r="C564" s="326"/>
      <c r="D564" s="452"/>
      <c r="E564" s="452"/>
      <c r="F564" s="452"/>
      <c r="G564" s="452"/>
      <c r="H564" s="452"/>
    </row>
    <row r="565" spans="1:8" ht="15">
      <c r="A565" s="326"/>
      <c r="B565" s="326"/>
      <c r="C565" s="326"/>
      <c r="D565" s="452"/>
      <c r="E565" s="452"/>
      <c r="F565" s="452"/>
      <c r="G565" s="452"/>
      <c r="H565" s="452"/>
    </row>
    <row r="566" spans="1:8" ht="15">
      <c r="A566" s="326"/>
      <c r="B566" s="326"/>
      <c r="C566" s="326"/>
      <c r="D566" s="452"/>
      <c r="E566" s="452"/>
      <c r="F566" s="452"/>
      <c r="G566" s="452"/>
      <c r="H566" s="452"/>
    </row>
    <row r="567" spans="1:8" ht="15">
      <c r="A567" s="326"/>
      <c r="B567" s="326"/>
      <c r="C567" s="326"/>
      <c r="D567" s="452"/>
      <c r="E567" s="452"/>
      <c r="F567" s="452"/>
      <c r="G567" s="452"/>
      <c r="H567" s="452"/>
    </row>
    <row r="568" spans="1:8" ht="15">
      <c r="A568" s="326"/>
      <c r="B568" s="326"/>
      <c r="C568" s="326"/>
      <c r="D568" s="452"/>
      <c r="E568" s="452"/>
      <c r="F568" s="452"/>
      <c r="G568" s="452"/>
      <c r="H568" s="452"/>
    </row>
    <row r="569" spans="1:8" ht="15">
      <c r="A569" s="326"/>
      <c r="B569" s="326"/>
      <c r="C569" s="326"/>
      <c r="D569" s="452"/>
      <c r="E569" s="452"/>
      <c r="F569" s="452"/>
      <c r="G569" s="452"/>
      <c r="H569" s="452"/>
    </row>
    <row r="570" spans="1:8" ht="15">
      <c r="A570" s="326"/>
      <c r="B570" s="326"/>
      <c r="C570" s="326"/>
      <c r="D570" s="452"/>
      <c r="E570" s="452"/>
      <c r="F570" s="452"/>
      <c r="G570" s="452"/>
      <c r="H570" s="452"/>
    </row>
    <row r="571" spans="1:8" ht="15">
      <c r="A571" s="326"/>
      <c r="B571" s="326"/>
      <c r="C571" s="326"/>
      <c r="D571" s="452"/>
      <c r="E571" s="452"/>
      <c r="F571" s="452"/>
      <c r="G571" s="452"/>
      <c r="H571" s="452"/>
    </row>
    <row r="572" spans="1:8" ht="15">
      <c r="A572" s="326"/>
      <c r="B572" s="326"/>
      <c r="C572" s="326"/>
      <c r="D572" s="452"/>
      <c r="E572" s="452"/>
      <c r="F572" s="452"/>
      <c r="G572" s="452"/>
      <c r="H572" s="452"/>
    </row>
    <row r="573" spans="1:8" ht="15">
      <c r="A573" s="326"/>
      <c r="B573" s="326"/>
      <c r="C573" s="326"/>
      <c r="D573" s="452"/>
      <c r="E573" s="452"/>
      <c r="F573" s="452"/>
      <c r="G573" s="452"/>
      <c r="H573" s="452"/>
    </row>
    <row r="574" spans="1:8" ht="15">
      <c r="A574" s="326"/>
      <c r="B574" s="326"/>
      <c r="C574" s="326"/>
      <c r="D574" s="452"/>
      <c r="E574" s="452"/>
      <c r="F574" s="452"/>
      <c r="G574" s="452"/>
      <c r="H574" s="452"/>
    </row>
    <row r="575" spans="1:8" ht="15">
      <c r="A575" s="326"/>
      <c r="B575" s="326"/>
      <c r="C575" s="326"/>
      <c r="D575" s="452"/>
      <c r="E575" s="452"/>
      <c r="F575" s="452"/>
      <c r="G575" s="452"/>
      <c r="H575" s="452"/>
    </row>
    <row r="576" spans="1:8" ht="15">
      <c r="A576" s="326"/>
      <c r="B576" s="326"/>
      <c r="C576" s="326"/>
      <c r="D576" s="452"/>
      <c r="E576" s="452"/>
      <c r="F576" s="452"/>
      <c r="G576" s="452"/>
      <c r="H576" s="452"/>
    </row>
    <row r="577" spans="1:8" ht="15">
      <c r="A577" s="326"/>
      <c r="B577" s="326"/>
      <c r="C577" s="326"/>
      <c r="D577" s="452"/>
      <c r="E577" s="452"/>
      <c r="F577" s="452"/>
      <c r="G577" s="452"/>
      <c r="H577" s="452"/>
    </row>
    <row r="578" spans="1:8" ht="15">
      <c r="A578" s="326"/>
      <c r="B578" s="326"/>
      <c r="C578" s="326"/>
      <c r="D578" s="452"/>
      <c r="E578" s="452"/>
      <c r="F578" s="452"/>
      <c r="G578" s="452"/>
      <c r="H578" s="452"/>
    </row>
    <row r="579" spans="1:8" ht="15">
      <c r="A579" s="326"/>
      <c r="B579" s="326"/>
      <c r="C579" s="326"/>
      <c r="D579" s="452"/>
      <c r="E579" s="452"/>
      <c r="F579" s="452"/>
      <c r="G579" s="452"/>
      <c r="H579" s="452"/>
    </row>
    <row r="580" spans="1:8" ht="15">
      <c r="A580" s="326"/>
      <c r="B580" s="326"/>
      <c r="C580" s="326"/>
      <c r="D580" s="452"/>
      <c r="E580" s="452"/>
      <c r="F580" s="452"/>
      <c r="G580" s="452"/>
      <c r="H580" s="452"/>
    </row>
    <row r="581" spans="1:8" ht="15">
      <c r="A581" s="326"/>
      <c r="B581" s="326"/>
      <c r="C581" s="326"/>
      <c r="D581" s="452"/>
      <c r="E581" s="452"/>
      <c r="F581" s="452"/>
      <c r="G581" s="452"/>
      <c r="H581" s="452"/>
    </row>
    <row r="582" spans="1:8" ht="15">
      <c r="A582" s="326"/>
      <c r="B582" s="326"/>
      <c r="C582" s="326"/>
      <c r="D582" s="452"/>
      <c r="E582" s="452"/>
      <c r="F582" s="452"/>
      <c r="G582" s="452"/>
      <c r="H582" s="452"/>
    </row>
    <row r="583" spans="1:8" ht="15">
      <c r="A583" s="326"/>
      <c r="B583" s="326"/>
      <c r="C583" s="326"/>
      <c r="D583" s="452"/>
      <c r="E583" s="452"/>
      <c r="F583" s="452"/>
      <c r="G583" s="452"/>
      <c r="H583" s="452"/>
    </row>
    <row r="584" spans="1:8" ht="15">
      <c r="A584" s="326"/>
      <c r="B584" s="326"/>
      <c r="C584" s="326"/>
      <c r="D584" s="452"/>
      <c r="E584" s="452"/>
      <c r="F584" s="452"/>
      <c r="G584" s="452"/>
      <c r="H584" s="452"/>
    </row>
    <row r="585" spans="1:8" ht="15">
      <c r="A585" s="326"/>
      <c r="B585" s="326"/>
      <c r="C585" s="326"/>
      <c r="D585" s="452"/>
      <c r="E585" s="452"/>
      <c r="F585" s="452"/>
      <c r="G585" s="452"/>
      <c r="H585" s="452"/>
    </row>
    <row r="586" spans="1:8" ht="15">
      <c r="A586" s="326"/>
      <c r="B586" s="326"/>
      <c r="C586" s="326"/>
      <c r="D586" s="452"/>
      <c r="E586" s="452"/>
      <c r="F586" s="452"/>
      <c r="G586" s="452"/>
      <c r="H586" s="452"/>
    </row>
    <row r="587" spans="1:8" ht="15">
      <c r="A587" s="326"/>
      <c r="B587" s="326"/>
      <c r="C587" s="326"/>
      <c r="D587" s="452"/>
      <c r="E587" s="452"/>
      <c r="F587" s="452"/>
      <c r="G587" s="452"/>
      <c r="H587" s="452"/>
    </row>
    <row r="588" spans="1:8" ht="15">
      <c r="A588" s="326"/>
      <c r="B588" s="326"/>
      <c r="C588" s="326"/>
      <c r="D588" s="452"/>
      <c r="E588" s="452"/>
      <c r="F588" s="452"/>
      <c r="G588" s="452"/>
      <c r="H588" s="452"/>
    </row>
    <row r="589" spans="1:8" ht="15">
      <c r="A589" s="326"/>
      <c r="B589" s="326"/>
      <c r="C589" s="326"/>
      <c r="D589" s="452"/>
      <c r="E589" s="452"/>
      <c r="F589" s="452"/>
      <c r="G589" s="452"/>
      <c r="H589" s="452"/>
    </row>
    <row r="590" spans="1:8" ht="15">
      <c r="A590" s="326"/>
      <c r="B590" s="326"/>
      <c r="C590" s="326"/>
      <c r="D590" s="452"/>
      <c r="E590" s="452"/>
      <c r="F590" s="452"/>
      <c r="G590" s="452"/>
      <c r="H590" s="452"/>
    </row>
    <row r="591" spans="1:8" ht="15">
      <c r="A591" s="326"/>
      <c r="B591" s="326"/>
      <c r="C591" s="326"/>
      <c r="D591" s="452"/>
      <c r="E591" s="452"/>
      <c r="F591" s="452"/>
      <c r="G591" s="452"/>
      <c r="H591" s="452"/>
    </row>
    <row r="592" spans="1:8" ht="15">
      <c r="A592" s="326"/>
      <c r="B592" s="326"/>
      <c r="C592" s="326"/>
      <c r="D592" s="452"/>
      <c r="E592" s="452"/>
      <c r="F592" s="452"/>
      <c r="G592" s="452"/>
      <c r="H592" s="452"/>
    </row>
    <row r="593" spans="1:8" ht="15">
      <c r="A593" s="326"/>
      <c r="B593" s="326"/>
      <c r="C593" s="326"/>
      <c r="D593" s="452"/>
      <c r="E593" s="452"/>
      <c r="F593" s="452"/>
      <c r="G593" s="452"/>
      <c r="H593" s="452"/>
    </row>
    <row r="594" spans="1:8" ht="15">
      <c r="A594" s="326"/>
      <c r="B594" s="326"/>
      <c r="C594" s="326"/>
      <c r="D594" s="452"/>
      <c r="E594" s="452"/>
      <c r="F594" s="452"/>
      <c r="G594" s="452"/>
      <c r="H594" s="452"/>
    </row>
    <row r="595" spans="1:8" ht="15">
      <c r="A595" s="326"/>
      <c r="B595" s="326"/>
      <c r="C595" s="326"/>
      <c r="D595" s="452"/>
      <c r="E595" s="452"/>
      <c r="F595" s="452"/>
      <c r="G595" s="452"/>
      <c r="H595" s="452"/>
    </row>
    <row r="596" spans="1:8" ht="15">
      <c r="A596" s="326"/>
      <c r="B596" s="326"/>
      <c r="C596" s="326"/>
      <c r="D596" s="452"/>
      <c r="E596" s="452"/>
      <c r="F596" s="452"/>
      <c r="G596" s="452"/>
      <c r="H596" s="452"/>
    </row>
    <row r="597" spans="1:8" ht="15">
      <c r="A597" s="326"/>
      <c r="B597" s="326"/>
      <c r="C597" s="326"/>
      <c r="D597" s="452"/>
      <c r="E597" s="452"/>
      <c r="F597" s="452"/>
      <c r="G597" s="452"/>
      <c r="H597" s="452"/>
    </row>
    <row r="598" spans="1:8" ht="15">
      <c r="A598" s="326"/>
      <c r="B598" s="326"/>
      <c r="C598" s="326"/>
      <c r="D598" s="452"/>
      <c r="E598" s="452"/>
      <c r="F598" s="452"/>
      <c r="G598" s="452"/>
      <c r="H598" s="452"/>
    </row>
    <row r="599" spans="1:8" ht="15">
      <c r="A599" s="326"/>
      <c r="B599" s="326"/>
      <c r="C599" s="326"/>
      <c r="D599" s="452"/>
      <c r="E599" s="452"/>
      <c r="F599" s="452"/>
      <c r="G599" s="452"/>
      <c r="H599" s="452"/>
    </row>
    <row r="600" spans="1:8" ht="15">
      <c r="A600" s="326"/>
      <c r="B600" s="326"/>
      <c r="C600" s="326"/>
      <c r="D600" s="452"/>
      <c r="E600" s="452"/>
      <c r="F600" s="452"/>
      <c r="G600" s="452"/>
      <c r="H600" s="452"/>
    </row>
    <row r="601" spans="1:8" ht="15">
      <c r="A601" s="326"/>
      <c r="B601" s="326"/>
      <c r="C601" s="326"/>
      <c r="D601" s="452"/>
      <c r="E601" s="452"/>
      <c r="F601" s="452"/>
      <c r="G601" s="452"/>
      <c r="H601" s="452"/>
    </row>
    <row r="602" spans="1:8" ht="15">
      <c r="A602" s="326"/>
      <c r="B602" s="326"/>
      <c r="C602" s="326"/>
      <c r="D602" s="452"/>
      <c r="E602" s="452"/>
      <c r="F602" s="452"/>
      <c r="G602" s="452"/>
      <c r="H602" s="452"/>
    </row>
    <row r="603" spans="1:8" ht="15">
      <c r="A603" s="326"/>
      <c r="B603" s="326"/>
      <c r="C603" s="326"/>
      <c r="D603" s="452"/>
      <c r="E603" s="452"/>
      <c r="F603" s="452"/>
      <c r="G603" s="452"/>
      <c r="H603" s="452"/>
    </row>
    <row r="604" spans="1:8" ht="15">
      <c r="A604" s="326"/>
      <c r="B604" s="326"/>
      <c r="C604" s="326"/>
      <c r="D604" s="452"/>
      <c r="E604" s="452"/>
      <c r="F604" s="452"/>
      <c r="G604" s="452"/>
      <c r="H604" s="452"/>
    </row>
    <row r="605" spans="1:8" ht="15">
      <c r="A605" s="326"/>
      <c r="B605" s="326"/>
      <c r="C605" s="326"/>
      <c r="D605" s="452"/>
      <c r="E605" s="452"/>
      <c r="F605" s="452"/>
      <c r="G605" s="452"/>
      <c r="H605" s="452"/>
    </row>
    <row r="606" spans="1:8" ht="15">
      <c r="A606" s="326"/>
      <c r="B606" s="326"/>
      <c r="C606" s="326"/>
      <c r="D606" s="452"/>
      <c r="E606" s="452"/>
      <c r="F606" s="452"/>
      <c r="G606" s="452"/>
      <c r="H606" s="452"/>
    </row>
    <row r="607" spans="1:8" ht="15">
      <c r="A607" s="326"/>
      <c r="B607" s="326"/>
      <c r="C607" s="326"/>
      <c r="D607" s="452"/>
      <c r="E607" s="452"/>
      <c r="F607" s="452"/>
      <c r="G607" s="452"/>
      <c r="H607" s="452"/>
    </row>
    <row r="608" spans="1:8" ht="15">
      <c r="A608" s="326"/>
      <c r="B608" s="326"/>
      <c r="C608" s="326"/>
      <c r="D608" s="452"/>
      <c r="E608" s="452"/>
      <c r="F608" s="452"/>
      <c r="G608" s="452"/>
      <c r="H608" s="452"/>
    </row>
    <row r="609" spans="1:8" ht="15">
      <c r="A609" s="326"/>
      <c r="B609" s="326"/>
      <c r="C609" s="326"/>
      <c r="D609" s="452"/>
      <c r="E609" s="452"/>
      <c r="F609" s="452"/>
      <c r="G609" s="452"/>
      <c r="H609" s="452"/>
    </row>
    <row r="610" spans="1:8" ht="15">
      <c r="A610" s="326"/>
      <c r="B610" s="326"/>
      <c r="C610" s="326"/>
      <c r="D610" s="452"/>
      <c r="E610" s="452"/>
      <c r="F610" s="452"/>
      <c r="G610" s="452"/>
      <c r="H610" s="452"/>
    </row>
    <row r="611" spans="1:8" ht="15">
      <c r="A611" s="326"/>
      <c r="B611" s="326"/>
      <c r="C611" s="326"/>
      <c r="D611" s="452"/>
      <c r="E611" s="452"/>
      <c r="F611" s="452"/>
      <c r="G611" s="452"/>
      <c r="H611" s="452"/>
    </row>
    <row r="612" spans="1:8" ht="15">
      <c r="A612" s="326"/>
      <c r="B612" s="326"/>
      <c r="C612" s="326"/>
      <c r="D612" s="452"/>
      <c r="E612" s="452"/>
      <c r="F612" s="452"/>
      <c r="G612" s="452"/>
      <c r="H612" s="452"/>
    </row>
    <row r="613" spans="1:8" ht="15">
      <c r="A613" s="326"/>
      <c r="B613" s="326"/>
      <c r="C613" s="326"/>
      <c r="D613" s="452"/>
      <c r="E613" s="452"/>
      <c r="F613" s="452"/>
      <c r="G613" s="452"/>
      <c r="H613" s="452"/>
    </row>
    <row r="614" spans="1:8" ht="15">
      <c r="A614" s="326"/>
      <c r="B614" s="326"/>
      <c r="C614" s="326"/>
      <c r="D614" s="452"/>
      <c r="E614" s="452"/>
      <c r="F614" s="452"/>
      <c r="G614" s="452"/>
      <c r="H614" s="452"/>
    </row>
    <row r="615" spans="1:8" ht="15">
      <c r="A615" s="326"/>
      <c r="B615" s="326"/>
      <c r="C615" s="326"/>
      <c r="D615" s="452"/>
      <c r="E615" s="452"/>
      <c r="F615" s="452"/>
      <c r="G615" s="452"/>
      <c r="H615" s="452"/>
    </row>
    <row r="616" spans="1:8" ht="15">
      <c r="A616" s="326"/>
      <c r="B616" s="326"/>
      <c r="C616" s="326"/>
      <c r="D616" s="452"/>
      <c r="E616" s="452"/>
      <c r="F616" s="452"/>
      <c r="G616" s="452"/>
      <c r="H616" s="452"/>
    </row>
    <row r="617" spans="1:8" ht="15">
      <c r="A617" s="326"/>
      <c r="B617" s="326"/>
      <c r="C617" s="326"/>
      <c r="D617" s="452"/>
      <c r="E617" s="452"/>
      <c r="F617" s="452"/>
      <c r="G617" s="452"/>
      <c r="H617" s="452"/>
    </row>
    <row r="618" spans="1:8" ht="15">
      <c r="A618" s="326"/>
      <c r="B618" s="326"/>
      <c r="C618" s="326"/>
      <c r="D618" s="452"/>
      <c r="E618" s="452"/>
      <c r="F618" s="452"/>
      <c r="G618" s="452"/>
      <c r="H618" s="452"/>
    </row>
    <row r="619" spans="1:8" ht="15">
      <c r="A619" s="326"/>
      <c r="B619" s="326"/>
      <c r="C619" s="326"/>
      <c r="D619" s="452"/>
      <c r="E619" s="452"/>
      <c r="F619" s="452"/>
      <c r="G619" s="452"/>
      <c r="H619" s="452"/>
    </row>
    <row r="620" spans="1:8" ht="15">
      <c r="A620" s="326"/>
      <c r="B620" s="326"/>
      <c r="C620" s="326"/>
      <c r="D620" s="452"/>
      <c r="E620" s="452"/>
      <c r="F620" s="452"/>
      <c r="G620" s="452"/>
      <c r="H620" s="452"/>
    </row>
    <row r="621" spans="1:8" ht="15">
      <c r="A621" s="326"/>
      <c r="B621" s="326"/>
      <c r="C621" s="326"/>
      <c r="D621" s="452"/>
      <c r="E621" s="452"/>
      <c r="F621" s="452"/>
      <c r="G621" s="452"/>
      <c r="H621" s="452"/>
    </row>
    <row r="622" spans="1:8" ht="15">
      <c r="A622" s="326"/>
      <c r="B622" s="326"/>
      <c r="C622" s="326"/>
      <c r="D622" s="452"/>
      <c r="E622" s="452"/>
      <c r="F622" s="452"/>
      <c r="G622" s="452"/>
      <c r="H622" s="452"/>
    </row>
    <row r="623" spans="1:8" ht="15">
      <c r="A623" s="326"/>
      <c r="B623" s="326"/>
      <c r="C623" s="326"/>
      <c r="D623" s="452"/>
      <c r="E623" s="452"/>
      <c r="F623" s="452"/>
      <c r="G623" s="452"/>
      <c r="H623" s="452"/>
    </row>
    <row r="624" spans="1:8" ht="15">
      <c r="A624" s="326"/>
      <c r="B624" s="326"/>
      <c r="C624" s="326"/>
      <c r="D624" s="452"/>
      <c r="E624" s="452"/>
      <c r="F624" s="452"/>
      <c r="G624" s="452"/>
      <c r="H624" s="452"/>
    </row>
    <row r="625" spans="1:8" ht="15">
      <c r="A625" s="326"/>
      <c r="B625" s="326"/>
      <c r="C625" s="326"/>
      <c r="D625" s="452"/>
      <c r="E625" s="452"/>
      <c r="F625" s="452"/>
      <c r="G625" s="452"/>
      <c r="H625" s="452"/>
    </row>
    <row r="626" spans="1:8" ht="15">
      <c r="A626" s="326"/>
      <c r="B626" s="326"/>
      <c r="C626" s="326"/>
      <c r="D626" s="452"/>
      <c r="E626" s="452"/>
      <c r="F626" s="452"/>
      <c r="G626" s="452"/>
      <c r="H626" s="452"/>
    </row>
    <row r="627" spans="1:8" ht="15">
      <c r="A627" s="326"/>
      <c r="B627" s="326"/>
      <c r="C627" s="326"/>
      <c r="D627" s="452"/>
      <c r="E627" s="452"/>
      <c r="F627" s="452"/>
      <c r="G627" s="452"/>
      <c r="H627" s="452"/>
    </row>
    <row r="628" spans="1:8" ht="15">
      <c r="A628" s="326"/>
      <c r="B628" s="326"/>
      <c r="C628" s="326"/>
      <c r="D628" s="452"/>
      <c r="E628" s="452"/>
      <c r="F628" s="452"/>
      <c r="G628" s="452"/>
      <c r="H628" s="452"/>
    </row>
    <row r="629" spans="1:8" ht="15">
      <c r="A629" s="326"/>
      <c r="B629" s="326"/>
      <c r="C629" s="326"/>
      <c r="D629" s="452"/>
      <c r="E629" s="452"/>
      <c r="F629" s="452"/>
      <c r="G629" s="452"/>
      <c r="H629" s="452"/>
    </row>
    <row r="630" spans="1:8" ht="15">
      <c r="A630" s="326"/>
      <c r="B630" s="326"/>
      <c r="C630" s="326"/>
      <c r="D630" s="452"/>
      <c r="E630" s="452"/>
      <c r="F630" s="452"/>
      <c r="G630" s="452"/>
      <c r="H630" s="452"/>
    </row>
    <row r="631" spans="1:8" ht="15">
      <c r="A631" s="326"/>
      <c r="B631" s="326"/>
      <c r="C631" s="326"/>
      <c r="D631" s="452"/>
      <c r="E631" s="452"/>
      <c r="F631" s="452"/>
      <c r="G631" s="452"/>
      <c r="H631" s="452"/>
    </row>
    <row r="632" spans="1:8" ht="15">
      <c r="A632" s="326"/>
      <c r="B632" s="326"/>
      <c r="C632" s="326"/>
      <c r="D632" s="452"/>
      <c r="E632" s="452"/>
      <c r="F632" s="452"/>
      <c r="G632" s="452"/>
      <c r="H632" s="452"/>
    </row>
    <row r="633" spans="1:8" ht="15">
      <c r="A633" s="326"/>
      <c r="B633" s="326"/>
      <c r="C633" s="326"/>
      <c r="D633" s="452"/>
      <c r="E633" s="452"/>
      <c r="F633" s="452"/>
      <c r="G633" s="452"/>
      <c r="H633" s="452"/>
    </row>
    <row r="634" spans="1:8" ht="15">
      <c r="A634" s="326"/>
      <c r="B634" s="326"/>
      <c r="C634" s="326"/>
      <c r="D634" s="452"/>
      <c r="E634" s="452"/>
      <c r="F634" s="452"/>
      <c r="G634" s="452"/>
      <c r="H634" s="452"/>
    </row>
    <row r="635" spans="1:8" ht="15">
      <c r="A635" s="326"/>
      <c r="B635" s="326"/>
      <c r="C635" s="326"/>
      <c r="D635" s="452"/>
      <c r="E635" s="452"/>
      <c r="F635" s="452"/>
      <c r="G635" s="452"/>
      <c r="H635" s="452"/>
    </row>
    <row r="636" spans="1:8" ht="15">
      <c r="A636" s="326"/>
      <c r="B636" s="326"/>
      <c r="C636" s="326"/>
      <c r="D636" s="452"/>
      <c r="E636" s="452"/>
      <c r="F636" s="452"/>
      <c r="G636" s="452"/>
      <c r="H636" s="452"/>
    </row>
    <row r="637" spans="1:8" ht="15">
      <c r="A637" s="326"/>
      <c r="B637" s="326"/>
      <c r="C637" s="326"/>
      <c r="D637" s="452"/>
      <c r="E637" s="452"/>
      <c r="F637" s="452"/>
      <c r="G637" s="452"/>
      <c r="H637" s="452"/>
    </row>
    <row r="638" spans="1:8" ht="15">
      <c r="A638" s="326"/>
      <c r="B638" s="326"/>
      <c r="C638" s="326"/>
      <c r="D638" s="452"/>
      <c r="E638" s="452"/>
      <c r="F638" s="452"/>
      <c r="G638" s="452"/>
      <c r="H638" s="452"/>
    </row>
    <row r="639" spans="1:8" ht="15">
      <c r="A639" s="326"/>
      <c r="B639" s="326"/>
      <c r="C639" s="326"/>
      <c r="D639" s="452"/>
      <c r="E639" s="452"/>
      <c r="F639" s="452"/>
      <c r="G639" s="452"/>
      <c r="H639" s="452"/>
    </row>
    <row r="640" spans="1:8" ht="15">
      <c r="A640" s="326"/>
      <c r="B640" s="326"/>
      <c r="C640" s="326"/>
      <c r="D640" s="452"/>
      <c r="E640" s="452"/>
      <c r="F640" s="452"/>
      <c r="G640" s="452"/>
      <c r="H640" s="452"/>
    </row>
    <row r="641" spans="1:8" ht="15">
      <c r="A641" s="326"/>
      <c r="B641" s="326"/>
      <c r="C641" s="326"/>
      <c r="D641" s="452"/>
      <c r="E641" s="452"/>
      <c r="F641" s="452"/>
      <c r="G641" s="452"/>
      <c r="H641" s="452"/>
    </row>
    <row r="642" spans="1:8" ht="15">
      <c r="A642" s="326"/>
      <c r="B642" s="326"/>
      <c r="C642" s="326"/>
      <c r="D642" s="452"/>
      <c r="E642" s="452"/>
      <c r="F642" s="452"/>
      <c r="G642" s="452"/>
      <c r="H642" s="452"/>
    </row>
    <row r="643" spans="1:8" ht="15">
      <c r="A643" s="326"/>
      <c r="B643" s="326"/>
      <c r="C643" s="326"/>
      <c r="D643" s="452"/>
      <c r="E643" s="452"/>
      <c r="F643" s="452"/>
      <c r="G643" s="452"/>
      <c r="H643" s="452"/>
    </row>
    <row r="644" spans="1:8" ht="15">
      <c r="A644" s="326"/>
      <c r="B644" s="326"/>
      <c r="C644" s="326"/>
      <c r="D644" s="452"/>
      <c r="E644" s="452"/>
      <c r="F644" s="452"/>
      <c r="G644" s="452"/>
      <c r="H644" s="452"/>
    </row>
    <row r="645" spans="1:8" ht="15">
      <c r="A645" s="326"/>
      <c r="B645" s="326"/>
      <c r="C645" s="326"/>
      <c r="D645" s="452"/>
      <c r="E645" s="452"/>
      <c r="F645" s="452"/>
      <c r="G645" s="452"/>
      <c r="H645" s="452"/>
    </row>
    <row r="646" spans="1:8" ht="15">
      <c r="A646" s="326"/>
      <c r="B646" s="326"/>
      <c r="C646" s="326"/>
      <c r="D646" s="452"/>
      <c r="E646" s="452"/>
      <c r="F646" s="452"/>
      <c r="G646" s="452"/>
      <c r="H646" s="452"/>
    </row>
    <row r="647" spans="1:8" ht="15">
      <c r="A647" s="326"/>
      <c r="B647" s="326"/>
      <c r="C647" s="326"/>
      <c r="D647" s="452"/>
      <c r="E647" s="452"/>
      <c r="F647" s="452"/>
      <c r="G647" s="452"/>
      <c r="H647" s="452"/>
    </row>
    <row r="648" spans="1:8" ht="15">
      <c r="A648" s="326"/>
      <c r="B648" s="326"/>
      <c r="C648" s="326"/>
      <c r="D648" s="452"/>
      <c r="E648" s="452"/>
      <c r="F648" s="452"/>
      <c r="G648" s="452"/>
      <c r="H648" s="452"/>
    </row>
    <row r="649" spans="1:8" ht="15">
      <c r="A649" s="326"/>
      <c r="B649" s="326"/>
      <c r="C649" s="326"/>
      <c r="D649" s="452"/>
      <c r="E649" s="452"/>
      <c r="F649" s="452"/>
      <c r="G649" s="452"/>
      <c r="H649" s="452"/>
    </row>
    <row r="650" spans="1:8" ht="15">
      <c r="A650" s="326"/>
      <c r="B650" s="326"/>
      <c r="C650" s="326"/>
      <c r="D650" s="452"/>
      <c r="E650" s="452"/>
      <c r="F650" s="452"/>
      <c r="G650" s="452"/>
      <c r="H650" s="452"/>
    </row>
    <row r="651" spans="1:8" ht="15">
      <c r="A651" s="326"/>
      <c r="B651" s="326"/>
      <c r="C651" s="326"/>
      <c r="D651" s="452"/>
      <c r="E651" s="452"/>
      <c r="F651" s="452"/>
      <c r="G651" s="452"/>
      <c r="H651" s="452"/>
    </row>
    <row r="652" spans="1:8" ht="15">
      <c r="A652" s="326"/>
      <c r="B652" s="326"/>
      <c r="C652" s="326"/>
      <c r="D652" s="452"/>
      <c r="E652" s="452"/>
      <c r="F652" s="452"/>
      <c r="G652" s="452"/>
      <c r="H652" s="452"/>
    </row>
    <row r="653" spans="1:8" ht="15">
      <c r="A653" s="326"/>
      <c r="B653" s="326"/>
      <c r="C653" s="326"/>
      <c r="D653" s="452"/>
      <c r="E653" s="452"/>
      <c r="F653" s="452"/>
      <c r="G653" s="452"/>
      <c r="H653" s="452"/>
    </row>
    <row r="654" spans="1:8" ht="15">
      <c r="A654" s="326"/>
      <c r="B654" s="326"/>
      <c r="C654" s="326"/>
      <c r="D654" s="452"/>
      <c r="E654" s="452"/>
      <c r="F654" s="452"/>
      <c r="G654" s="452"/>
      <c r="H654" s="452"/>
    </row>
    <row r="655" spans="1:8" ht="15">
      <c r="A655" s="326"/>
      <c r="B655" s="326"/>
      <c r="C655" s="326"/>
      <c r="D655" s="452"/>
      <c r="E655" s="452"/>
      <c r="F655" s="452"/>
      <c r="G655" s="452"/>
      <c r="H655" s="452"/>
    </row>
    <row r="656" spans="1:8" ht="15">
      <c r="A656" s="326"/>
      <c r="B656" s="326"/>
      <c r="C656" s="326"/>
      <c r="D656" s="452"/>
      <c r="E656" s="452"/>
      <c r="F656" s="452"/>
      <c r="G656" s="452"/>
      <c r="H656" s="452"/>
    </row>
    <row r="657" spans="1:8" ht="15">
      <c r="A657" s="326"/>
      <c r="B657" s="326"/>
      <c r="C657" s="326"/>
      <c r="D657" s="452"/>
      <c r="E657" s="452"/>
      <c r="F657" s="452"/>
      <c r="G657" s="452"/>
      <c r="H657" s="452"/>
    </row>
    <row r="658" spans="1:8" ht="15">
      <c r="A658" s="326"/>
      <c r="B658" s="326"/>
      <c r="C658" s="326"/>
      <c r="D658" s="452"/>
      <c r="E658" s="452"/>
      <c r="F658" s="452"/>
      <c r="G658" s="452"/>
      <c r="H658" s="452"/>
    </row>
    <row r="659" spans="1:8" ht="15">
      <c r="A659" s="326"/>
      <c r="B659" s="326"/>
      <c r="C659" s="326"/>
      <c r="D659" s="452"/>
      <c r="E659" s="452"/>
      <c r="F659" s="452"/>
      <c r="G659" s="452"/>
      <c r="H659" s="452"/>
    </row>
    <row r="660" spans="1:8" ht="15">
      <c r="A660" s="326"/>
      <c r="B660" s="326"/>
      <c r="C660" s="326"/>
      <c r="D660" s="452"/>
      <c r="E660" s="452"/>
      <c r="F660" s="452"/>
      <c r="G660" s="452"/>
      <c r="H660" s="452"/>
    </row>
    <row r="661" spans="1:8" ht="15">
      <c r="A661" s="326"/>
      <c r="B661" s="326"/>
      <c r="C661" s="326"/>
      <c r="D661" s="452"/>
      <c r="E661" s="452"/>
      <c r="F661" s="452"/>
      <c r="G661" s="452"/>
      <c r="H661" s="452"/>
    </row>
    <row r="662" spans="1:8" ht="15">
      <c r="A662" s="326"/>
      <c r="B662" s="326"/>
      <c r="C662" s="326"/>
      <c r="D662" s="452"/>
      <c r="E662" s="452"/>
      <c r="F662" s="452"/>
      <c r="G662" s="452"/>
      <c r="H662" s="452"/>
    </row>
    <row r="663" spans="1:8" ht="15">
      <c r="A663" s="326"/>
      <c r="B663" s="326"/>
      <c r="C663" s="326"/>
      <c r="D663" s="452"/>
      <c r="E663" s="452"/>
      <c r="F663" s="452"/>
      <c r="G663" s="452"/>
      <c r="H663" s="452"/>
    </row>
    <row r="664" spans="1:8" ht="15">
      <c r="A664" s="326"/>
      <c r="B664" s="326"/>
      <c r="C664" s="326"/>
      <c r="D664" s="452"/>
      <c r="E664" s="452"/>
      <c r="F664" s="452"/>
      <c r="G664" s="452"/>
      <c r="H664" s="452"/>
    </row>
    <row r="665" spans="1:8" ht="15">
      <c r="A665" s="326"/>
      <c r="B665" s="326"/>
      <c r="C665" s="326"/>
      <c r="D665" s="452"/>
      <c r="E665" s="452"/>
      <c r="F665" s="452"/>
      <c r="G665" s="452"/>
      <c r="H665" s="452"/>
    </row>
    <row r="666" spans="1:8" ht="15">
      <c r="A666" s="326"/>
      <c r="B666" s="326"/>
      <c r="C666" s="326"/>
      <c r="D666" s="452"/>
      <c r="E666" s="452"/>
      <c r="F666" s="452"/>
      <c r="G666" s="452"/>
      <c r="H666" s="452"/>
    </row>
    <row r="667" spans="1:8" ht="15">
      <c r="A667" s="326"/>
      <c r="B667" s="326"/>
      <c r="C667" s="326"/>
      <c r="D667" s="452"/>
      <c r="E667" s="452"/>
      <c r="F667" s="452"/>
      <c r="G667" s="452"/>
      <c r="H667" s="452"/>
    </row>
    <row r="668" spans="1:8" ht="15">
      <c r="A668" s="326"/>
      <c r="B668" s="326"/>
      <c r="C668" s="326"/>
      <c r="D668" s="452"/>
      <c r="E668" s="452"/>
      <c r="F668" s="452"/>
      <c r="G668" s="452"/>
      <c r="H668" s="452"/>
    </row>
    <row r="669" spans="1:8" ht="15">
      <c r="A669" s="326"/>
      <c r="B669" s="326"/>
      <c r="C669" s="326"/>
      <c r="D669" s="452"/>
      <c r="E669" s="452"/>
      <c r="F669" s="452"/>
      <c r="G669" s="452"/>
      <c r="H669" s="452"/>
    </row>
    <row r="670" spans="1:8" ht="15">
      <c r="A670" s="326"/>
      <c r="B670" s="326"/>
      <c r="C670" s="326"/>
      <c r="D670" s="452"/>
      <c r="E670" s="452"/>
      <c r="F670" s="452"/>
      <c r="G670" s="452"/>
      <c r="H670" s="452"/>
    </row>
    <row r="671" spans="1:8" ht="15">
      <c r="A671" s="326"/>
      <c r="B671" s="326"/>
      <c r="C671" s="326"/>
      <c r="D671" s="452"/>
      <c r="E671" s="452"/>
      <c r="F671" s="452"/>
      <c r="G671" s="452"/>
      <c r="H671" s="452"/>
    </row>
    <row r="672" spans="1:8" ht="15">
      <c r="A672" s="326"/>
      <c r="B672" s="326"/>
      <c r="C672" s="326"/>
      <c r="D672" s="452"/>
      <c r="E672" s="452"/>
      <c r="F672" s="452"/>
      <c r="G672" s="452"/>
      <c r="H672" s="452"/>
    </row>
    <row r="673" spans="1:8" ht="15">
      <c r="A673" s="326"/>
      <c r="B673" s="326"/>
      <c r="C673" s="326"/>
      <c r="D673" s="452"/>
      <c r="E673" s="452"/>
      <c r="F673" s="452"/>
      <c r="G673" s="452"/>
      <c r="H673" s="452"/>
    </row>
    <row r="674" spans="1:8" ht="15">
      <c r="A674" s="326"/>
      <c r="B674" s="326"/>
      <c r="C674" s="326"/>
      <c r="D674" s="452"/>
      <c r="E674" s="452"/>
      <c r="F674" s="452"/>
      <c r="G674" s="452"/>
      <c r="H674" s="452"/>
    </row>
    <row r="675" spans="1:8" ht="15">
      <c r="A675" s="326"/>
      <c r="B675" s="326"/>
      <c r="C675" s="326"/>
      <c r="D675" s="452"/>
      <c r="E675" s="452"/>
      <c r="F675" s="452"/>
      <c r="G675" s="452"/>
      <c r="H675" s="452"/>
    </row>
    <row r="676" spans="1:8" ht="15">
      <c r="A676" s="326"/>
      <c r="B676" s="326"/>
      <c r="C676" s="326"/>
      <c r="D676" s="452"/>
      <c r="E676" s="452"/>
      <c r="F676" s="452"/>
      <c r="G676" s="452"/>
      <c r="H676" s="452"/>
    </row>
    <row r="677" spans="1:8" ht="15">
      <c r="A677" s="326"/>
      <c r="B677" s="326"/>
      <c r="C677" s="326"/>
      <c r="D677" s="452"/>
      <c r="E677" s="452"/>
      <c r="F677" s="452"/>
      <c r="G677" s="452"/>
      <c r="H677" s="452"/>
    </row>
    <row r="678" spans="1:8" ht="15">
      <c r="A678" s="326"/>
      <c r="B678" s="326"/>
      <c r="C678" s="326"/>
      <c r="D678" s="452"/>
      <c r="E678" s="452"/>
      <c r="F678" s="452"/>
      <c r="G678" s="452"/>
      <c r="H678" s="452"/>
    </row>
    <row r="679" spans="1:8" ht="15">
      <c r="A679" s="326"/>
      <c r="B679" s="326"/>
      <c r="C679" s="326"/>
      <c r="D679" s="452"/>
      <c r="E679" s="452"/>
      <c r="F679" s="452"/>
      <c r="G679" s="452"/>
      <c r="H679" s="452"/>
    </row>
    <row r="680" spans="1:8" ht="15">
      <c r="A680" s="326"/>
      <c r="B680" s="326"/>
      <c r="C680" s="326"/>
      <c r="D680" s="452"/>
      <c r="E680" s="452"/>
      <c r="F680" s="452"/>
      <c r="G680" s="452"/>
      <c r="H680" s="452"/>
    </row>
    <row r="681" spans="1:8" ht="15">
      <c r="A681" s="326"/>
      <c r="B681" s="326"/>
      <c r="C681" s="326"/>
      <c r="D681" s="452"/>
      <c r="E681" s="452"/>
      <c r="F681" s="452"/>
      <c r="G681" s="452"/>
      <c r="H681" s="452"/>
    </row>
    <row r="682" spans="1:8" ht="15">
      <c r="A682" s="326"/>
      <c r="B682" s="326"/>
      <c r="C682" s="326"/>
      <c r="D682" s="452"/>
      <c r="E682" s="452"/>
      <c r="F682" s="452"/>
      <c r="G682" s="452"/>
      <c r="H682" s="452"/>
    </row>
    <row r="683" spans="1:8" ht="15">
      <c r="A683" s="326"/>
      <c r="B683" s="326"/>
      <c r="C683" s="326"/>
      <c r="D683" s="452"/>
      <c r="E683" s="452"/>
      <c r="F683" s="452"/>
      <c r="G683" s="452"/>
      <c r="H683" s="452"/>
    </row>
    <row r="684" spans="1:8" ht="15">
      <c r="A684" s="326"/>
      <c r="B684" s="326"/>
      <c r="C684" s="326"/>
      <c r="D684" s="452"/>
      <c r="E684" s="452"/>
      <c r="F684" s="452"/>
      <c r="G684" s="452"/>
      <c r="H684" s="452"/>
    </row>
    <row r="685" spans="1:8" ht="15">
      <c r="A685" s="326"/>
      <c r="B685" s="326"/>
      <c r="C685" s="326"/>
      <c r="D685" s="452"/>
      <c r="E685" s="452"/>
      <c r="F685" s="452"/>
      <c r="G685" s="452"/>
      <c r="H685" s="452"/>
    </row>
    <row r="686" spans="1:8" ht="15">
      <c r="A686" s="326"/>
      <c r="B686" s="326"/>
      <c r="C686" s="326"/>
      <c r="D686" s="452"/>
      <c r="E686" s="452"/>
      <c r="F686" s="452"/>
      <c r="G686" s="452"/>
      <c r="H686" s="452"/>
    </row>
    <row r="687" spans="1:8" ht="15">
      <c r="A687" s="326"/>
      <c r="B687" s="326"/>
      <c r="C687" s="326"/>
      <c r="D687" s="452"/>
      <c r="E687" s="452"/>
      <c r="F687" s="452"/>
      <c r="G687" s="452"/>
      <c r="H687" s="452"/>
    </row>
    <row r="688" spans="1:8" ht="15">
      <c r="A688" s="326"/>
      <c r="B688" s="326"/>
      <c r="C688" s="326"/>
      <c r="D688" s="452"/>
      <c r="E688" s="452"/>
      <c r="F688" s="452"/>
      <c r="G688" s="452"/>
      <c r="H688" s="452"/>
    </row>
    <row r="689" spans="1:8" ht="15">
      <c r="A689" s="326"/>
      <c r="B689" s="326"/>
      <c r="C689" s="326"/>
      <c r="D689" s="452"/>
      <c r="E689" s="452"/>
      <c r="F689" s="452"/>
      <c r="G689" s="452"/>
      <c r="H689" s="452"/>
    </row>
    <row r="690" spans="1:8" ht="15">
      <c r="A690" s="326"/>
      <c r="B690" s="326"/>
      <c r="C690" s="326"/>
      <c r="D690" s="452"/>
      <c r="E690" s="452"/>
      <c r="F690" s="452"/>
      <c r="G690" s="452"/>
      <c r="H690" s="452"/>
    </row>
    <row r="691" spans="1:8" ht="15">
      <c r="A691" s="326"/>
      <c r="B691" s="326"/>
      <c r="C691" s="326"/>
      <c r="D691" s="452"/>
      <c r="E691" s="452"/>
      <c r="F691" s="452"/>
      <c r="G691" s="452"/>
      <c r="H691" s="452"/>
    </row>
    <row r="692" spans="1:8" ht="15">
      <c r="A692" s="326"/>
      <c r="B692" s="326"/>
      <c r="C692" s="326"/>
      <c r="D692" s="452"/>
      <c r="E692" s="452"/>
      <c r="F692" s="452"/>
      <c r="G692" s="452"/>
      <c r="H692" s="452"/>
    </row>
    <row r="693" spans="1:8" ht="15">
      <c r="A693" s="326"/>
      <c r="B693" s="326"/>
      <c r="C693" s="326"/>
      <c r="D693" s="452"/>
      <c r="E693" s="452"/>
      <c r="F693" s="452"/>
      <c r="G693" s="452"/>
      <c r="H693" s="452"/>
    </row>
    <row r="694" spans="1:8" ht="15">
      <c r="A694" s="326"/>
      <c r="B694" s="326"/>
      <c r="C694" s="326"/>
      <c r="D694" s="452"/>
      <c r="E694" s="452"/>
      <c r="F694" s="452"/>
      <c r="G694" s="452"/>
      <c r="H694" s="452"/>
    </row>
    <row r="695" spans="1:8" ht="15">
      <c r="A695" s="326"/>
      <c r="B695" s="326"/>
      <c r="C695" s="326"/>
      <c r="D695" s="452"/>
      <c r="E695" s="452"/>
      <c r="F695" s="452"/>
      <c r="G695" s="452"/>
      <c r="H695" s="452"/>
    </row>
    <row r="696" spans="1:8" ht="15">
      <c r="A696" s="326"/>
      <c r="B696" s="326"/>
      <c r="C696" s="326"/>
      <c r="D696" s="452"/>
      <c r="E696" s="452"/>
      <c r="F696" s="452"/>
      <c r="G696" s="452"/>
      <c r="H696" s="452"/>
    </row>
    <row r="697" spans="1:8" ht="15">
      <c r="A697" s="326"/>
      <c r="B697" s="326"/>
      <c r="C697" s="326"/>
      <c r="D697" s="452"/>
      <c r="E697" s="452"/>
      <c r="F697" s="452"/>
      <c r="G697" s="452"/>
      <c r="H697" s="452"/>
    </row>
    <row r="698" spans="1:8" ht="15">
      <c r="A698" s="326"/>
      <c r="B698" s="326"/>
      <c r="C698" s="326"/>
      <c r="D698" s="452"/>
      <c r="E698" s="452"/>
      <c r="F698" s="452"/>
      <c r="G698" s="452"/>
      <c r="H698" s="452"/>
    </row>
    <row r="699" spans="1:8" ht="15">
      <c r="A699" s="326"/>
      <c r="B699" s="326"/>
      <c r="C699" s="326"/>
      <c r="D699" s="452"/>
      <c r="E699" s="452"/>
      <c r="F699" s="452"/>
      <c r="G699" s="452"/>
      <c r="H699" s="452"/>
    </row>
    <row r="700" spans="1:8" ht="15">
      <c r="A700" s="326"/>
      <c r="B700" s="326"/>
      <c r="C700" s="326"/>
      <c r="D700" s="452"/>
      <c r="E700" s="452"/>
      <c r="F700" s="452"/>
      <c r="G700" s="452"/>
      <c r="H700" s="452"/>
    </row>
    <row r="701" spans="1:8" ht="15">
      <c r="A701" s="326"/>
      <c r="B701" s="326"/>
      <c r="C701" s="326"/>
      <c r="D701" s="452"/>
      <c r="E701" s="452"/>
      <c r="F701" s="452"/>
      <c r="G701" s="452"/>
      <c r="H701" s="452"/>
    </row>
    <row r="702" spans="1:8" ht="15">
      <c r="A702" s="326"/>
      <c r="B702" s="326"/>
      <c r="C702" s="326"/>
      <c r="D702" s="452"/>
      <c r="E702" s="452"/>
      <c r="F702" s="452"/>
      <c r="G702" s="452"/>
      <c r="H702" s="452"/>
    </row>
    <row r="703" spans="1:8" ht="15">
      <c r="A703" s="326"/>
      <c r="B703" s="326"/>
      <c r="C703" s="326"/>
      <c r="D703" s="452"/>
      <c r="E703" s="452"/>
      <c r="F703" s="452"/>
      <c r="G703" s="452"/>
      <c r="H703" s="452"/>
    </row>
    <row r="704" spans="1:8" ht="15">
      <c r="A704" s="326"/>
      <c r="B704" s="326"/>
      <c r="C704" s="326"/>
      <c r="D704" s="452"/>
      <c r="E704" s="452"/>
      <c r="F704" s="452"/>
      <c r="G704" s="452"/>
      <c r="H704" s="452"/>
    </row>
    <row r="705" spans="1:8" ht="15">
      <c r="A705" s="326"/>
      <c r="B705" s="326"/>
      <c r="C705" s="326"/>
      <c r="D705" s="452"/>
      <c r="E705" s="452"/>
      <c r="F705" s="452"/>
      <c r="G705" s="452"/>
      <c r="H705" s="452"/>
    </row>
    <row r="706" spans="1:8" ht="15">
      <c r="A706" s="326"/>
      <c r="B706" s="326"/>
      <c r="C706" s="326"/>
      <c r="D706" s="452"/>
      <c r="E706" s="452"/>
      <c r="F706" s="452"/>
      <c r="G706" s="452"/>
      <c r="H706" s="452"/>
    </row>
    <row r="707" spans="1:8" ht="15">
      <c r="A707" s="326"/>
      <c r="B707" s="326"/>
      <c r="C707" s="326"/>
      <c r="D707" s="452"/>
      <c r="E707" s="452"/>
      <c r="F707" s="452"/>
      <c r="G707" s="452"/>
      <c r="H707" s="452"/>
    </row>
    <row r="708" spans="1:8" ht="15">
      <c r="A708" s="326"/>
      <c r="B708" s="326"/>
      <c r="C708" s="326"/>
      <c r="D708" s="452"/>
      <c r="E708" s="452"/>
      <c r="F708" s="452"/>
      <c r="G708" s="452"/>
      <c r="H708" s="452"/>
    </row>
    <row r="709" spans="1:8" ht="15">
      <c r="A709" s="326"/>
      <c r="B709" s="326"/>
      <c r="C709" s="326"/>
      <c r="D709" s="452"/>
      <c r="E709" s="452"/>
      <c r="F709" s="452"/>
      <c r="G709" s="452"/>
      <c r="H709" s="452"/>
    </row>
    <row r="710" spans="1:8" ht="15">
      <c r="A710" s="326"/>
      <c r="B710" s="326"/>
      <c r="C710" s="326"/>
      <c r="D710" s="452"/>
      <c r="E710" s="452"/>
      <c r="F710" s="452"/>
      <c r="G710" s="452"/>
      <c r="H710" s="452"/>
    </row>
    <row r="711" spans="1:8" ht="15">
      <c r="A711" s="326"/>
      <c r="B711" s="326"/>
      <c r="C711" s="326"/>
      <c r="D711" s="452"/>
      <c r="E711" s="452"/>
      <c r="F711" s="452"/>
      <c r="G711" s="452"/>
      <c r="H711" s="452"/>
    </row>
    <row r="712" spans="1:8" ht="15">
      <c r="A712" s="326"/>
      <c r="B712" s="326"/>
      <c r="C712" s="326"/>
      <c r="D712" s="452"/>
      <c r="E712" s="452"/>
      <c r="F712" s="452"/>
      <c r="G712" s="452"/>
      <c r="H712" s="452"/>
    </row>
    <row r="713" spans="1:8" ht="15">
      <c r="A713" s="326"/>
      <c r="B713" s="326"/>
      <c r="C713" s="326"/>
      <c r="D713" s="452"/>
      <c r="E713" s="452"/>
      <c r="F713" s="452"/>
      <c r="G713" s="452"/>
      <c r="H713" s="452"/>
    </row>
    <row r="714" spans="1:8" ht="15">
      <c r="A714" s="326"/>
      <c r="B714" s="326"/>
      <c r="C714" s="326"/>
      <c r="D714" s="452"/>
      <c r="E714" s="452"/>
      <c r="F714" s="452"/>
      <c r="G714" s="452"/>
      <c r="H714" s="452"/>
    </row>
    <row r="715" spans="1:8" ht="15">
      <c r="A715" s="326"/>
      <c r="B715" s="326"/>
      <c r="C715" s="326"/>
      <c r="D715" s="452"/>
      <c r="E715" s="452"/>
      <c r="F715" s="452"/>
      <c r="G715" s="452"/>
      <c r="H715" s="452"/>
    </row>
    <row r="716" spans="1:8" ht="15">
      <c r="A716" s="326"/>
      <c r="B716" s="326"/>
      <c r="C716" s="326"/>
      <c r="D716" s="452"/>
      <c r="E716" s="452"/>
      <c r="F716" s="452"/>
      <c r="G716" s="452"/>
      <c r="H716" s="452"/>
    </row>
    <row r="717" spans="1:8" ht="15">
      <c r="A717" s="326"/>
      <c r="B717" s="326"/>
      <c r="C717" s="326"/>
      <c r="D717" s="452"/>
      <c r="E717" s="452"/>
      <c r="F717" s="452"/>
      <c r="G717" s="452"/>
      <c r="H717" s="452"/>
    </row>
    <row r="718" spans="1:8" ht="15">
      <c r="A718" s="326"/>
      <c r="B718" s="326"/>
      <c r="C718" s="326"/>
      <c r="D718" s="452"/>
      <c r="E718" s="452"/>
      <c r="F718" s="452"/>
      <c r="G718" s="452"/>
      <c r="H718" s="452"/>
    </row>
    <row r="719" spans="1:8" ht="15">
      <c r="A719" s="326"/>
      <c r="B719" s="326"/>
      <c r="C719" s="326"/>
      <c r="D719" s="452"/>
      <c r="E719" s="452"/>
      <c r="F719" s="452"/>
      <c r="G719" s="452"/>
      <c r="H719" s="452"/>
    </row>
    <row r="720" spans="1:8" ht="15">
      <c r="A720" s="326"/>
      <c r="B720" s="326"/>
      <c r="C720" s="326"/>
      <c r="D720" s="452"/>
      <c r="E720" s="452"/>
      <c r="F720" s="452"/>
      <c r="G720" s="452"/>
      <c r="H720" s="452"/>
    </row>
    <row r="721" spans="1:8" ht="15">
      <c r="A721" s="326"/>
      <c r="B721" s="326"/>
      <c r="C721" s="326"/>
      <c r="D721" s="452"/>
      <c r="E721" s="452"/>
      <c r="F721" s="452"/>
      <c r="G721" s="452"/>
      <c r="H721" s="452"/>
    </row>
    <row r="722" spans="1:8" ht="15">
      <c r="A722" s="326"/>
      <c r="B722" s="326"/>
      <c r="C722" s="326"/>
      <c r="D722" s="452"/>
      <c r="E722" s="452"/>
      <c r="F722" s="452"/>
      <c r="G722" s="452"/>
      <c r="H722" s="452"/>
    </row>
    <row r="723" spans="1:8" ht="15">
      <c r="A723" s="326"/>
      <c r="B723" s="326"/>
      <c r="C723" s="326"/>
      <c r="D723" s="452"/>
      <c r="E723" s="452"/>
      <c r="F723" s="452"/>
      <c r="G723" s="452"/>
      <c r="H723" s="452"/>
    </row>
    <row r="724" spans="1:8" ht="15">
      <c r="A724" s="326"/>
      <c r="B724" s="326"/>
      <c r="C724" s="326"/>
      <c r="D724" s="452"/>
      <c r="E724" s="452"/>
      <c r="F724" s="452"/>
      <c r="G724" s="452"/>
      <c r="H724" s="452"/>
    </row>
    <row r="725" spans="1:8" ht="15">
      <c r="A725" s="326"/>
      <c r="B725" s="326"/>
      <c r="C725" s="326"/>
      <c r="D725" s="452"/>
      <c r="E725" s="452"/>
      <c r="F725" s="452"/>
      <c r="G725" s="452"/>
      <c r="H725" s="452"/>
    </row>
    <row r="726" spans="1:8" ht="15">
      <c r="A726" s="326"/>
      <c r="B726" s="326"/>
      <c r="C726" s="326"/>
      <c r="D726" s="452"/>
      <c r="E726" s="452"/>
      <c r="F726" s="452"/>
      <c r="G726" s="452"/>
      <c r="H726" s="452"/>
    </row>
    <row r="727" spans="1:8" ht="15">
      <c r="A727" s="326"/>
      <c r="B727" s="326"/>
      <c r="C727" s="326"/>
      <c r="D727" s="452"/>
      <c r="E727" s="452"/>
      <c r="F727" s="452"/>
      <c r="G727" s="452"/>
      <c r="H727" s="452"/>
    </row>
    <row r="728" spans="1:8" ht="15">
      <c r="A728" s="326"/>
      <c r="B728" s="326"/>
      <c r="C728" s="326"/>
      <c r="D728" s="452"/>
      <c r="E728" s="452"/>
      <c r="F728" s="452"/>
      <c r="G728" s="452"/>
      <c r="H728" s="452"/>
    </row>
    <row r="729" spans="1:8" ht="15">
      <c r="A729" s="326"/>
      <c r="B729" s="326"/>
      <c r="C729" s="326"/>
      <c r="D729" s="452"/>
      <c r="E729" s="452"/>
      <c r="F729" s="452"/>
      <c r="G729" s="452"/>
      <c r="H729" s="452"/>
    </row>
    <row r="730" spans="1:8" ht="15">
      <c r="A730" s="326"/>
      <c r="B730" s="326"/>
      <c r="C730" s="326"/>
      <c r="D730" s="452"/>
      <c r="E730" s="452"/>
      <c r="F730" s="452"/>
      <c r="G730" s="452"/>
      <c r="H730" s="452"/>
    </row>
    <row r="731" spans="1:8" ht="15">
      <c r="A731" s="326"/>
      <c r="B731" s="326"/>
      <c r="C731" s="326"/>
      <c r="D731" s="452"/>
      <c r="E731" s="452"/>
      <c r="F731" s="452"/>
      <c r="G731" s="452"/>
      <c r="H731" s="452"/>
    </row>
    <row r="732" spans="1:8" ht="15">
      <c r="A732" s="326"/>
      <c r="B732" s="326"/>
      <c r="C732" s="326"/>
      <c r="D732" s="452"/>
      <c r="E732" s="452"/>
      <c r="F732" s="452"/>
      <c r="G732" s="452"/>
      <c r="H732" s="452"/>
    </row>
    <row r="733" spans="1:8" ht="15">
      <c r="A733" s="326"/>
      <c r="B733" s="326"/>
      <c r="C733" s="326"/>
      <c r="D733" s="452"/>
      <c r="E733" s="452"/>
      <c r="F733" s="452"/>
      <c r="G733" s="452"/>
      <c r="H733" s="452"/>
    </row>
    <row r="734" spans="1:8" ht="15">
      <c r="A734" s="326"/>
      <c r="B734" s="326"/>
      <c r="C734" s="326"/>
      <c r="D734" s="452"/>
      <c r="E734" s="452"/>
      <c r="F734" s="452"/>
      <c r="G734" s="452"/>
      <c r="H734" s="452"/>
    </row>
    <row r="735" spans="1:8" ht="15">
      <c r="A735" s="326"/>
      <c r="B735" s="326"/>
      <c r="C735" s="326"/>
      <c r="D735" s="452"/>
      <c r="E735" s="452"/>
      <c r="F735" s="452"/>
      <c r="G735" s="452"/>
      <c r="H735" s="452"/>
    </row>
    <row r="736" spans="1:8" ht="15">
      <c r="A736" s="326"/>
      <c r="B736" s="326"/>
      <c r="C736" s="326"/>
      <c r="D736" s="452"/>
      <c r="E736" s="452"/>
      <c r="F736" s="452"/>
      <c r="G736" s="452"/>
      <c r="H736" s="452"/>
    </row>
    <row r="737" spans="1:8" ht="15">
      <c r="A737" s="326"/>
      <c r="B737" s="326"/>
      <c r="C737" s="326"/>
      <c r="D737" s="452"/>
      <c r="E737" s="452"/>
      <c r="F737" s="452"/>
      <c r="G737" s="452"/>
      <c r="H737" s="452"/>
    </row>
    <row r="738" spans="1:8" ht="15">
      <c r="A738" s="326"/>
      <c r="B738" s="326"/>
      <c r="C738" s="326"/>
      <c r="D738" s="452"/>
      <c r="E738" s="452"/>
      <c r="F738" s="452"/>
      <c r="G738" s="452"/>
      <c r="H738" s="452"/>
    </row>
    <row r="739" spans="1:8" ht="15">
      <c r="A739" s="326"/>
      <c r="B739" s="326"/>
      <c r="C739" s="326"/>
      <c r="D739" s="452"/>
      <c r="E739" s="452"/>
      <c r="F739" s="452"/>
      <c r="G739" s="452"/>
      <c r="H739" s="452"/>
    </row>
    <row r="740" spans="1:8" ht="15">
      <c r="A740" s="326"/>
      <c r="B740" s="326"/>
      <c r="C740" s="326"/>
      <c r="D740" s="452"/>
      <c r="E740" s="452"/>
      <c r="F740" s="452"/>
      <c r="G740" s="452"/>
      <c r="H740" s="452"/>
    </row>
    <row r="741" spans="1:8" ht="15">
      <c r="A741" s="326"/>
      <c r="B741" s="326"/>
      <c r="C741" s="326"/>
      <c r="D741" s="452"/>
      <c r="E741" s="452"/>
      <c r="F741" s="452"/>
      <c r="G741" s="452"/>
      <c r="H741" s="452"/>
    </row>
    <row r="742" spans="1:8" ht="15">
      <c r="A742" s="326"/>
      <c r="B742" s="326"/>
      <c r="C742" s="326"/>
      <c r="D742" s="452"/>
      <c r="E742" s="452"/>
      <c r="F742" s="452"/>
      <c r="G742" s="452"/>
      <c r="H742" s="452"/>
    </row>
    <row r="743" spans="1:8" ht="15">
      <c r="A743" s="326"/>
      <c r="B743" s="326"/>
      <c r="C743" s="326"/>
      <c r="D743" s="452"/>
      <c r="E743" s="452"/>
      <c r="F743" s="452"/>
      <c r="G743" s="452"/>
      <c r="H743" s="452"/>
    </row>
    <row r="744" spans="1:8" ht="15">
      <c r="A744" s="326"/>
      <c r="B744" s="326"/>
      <c r="C744" s="326"/>
      <c r="D744" s="452"/>
      <c r="E744" s="452"/>
      <c r="F744" s="452"/>
      <c r="G744" s="452"/>
      <c r="H744" s="452"/>
    </row>
    <row r="745" spans="1:8" ht="15">
      <c r="A745" s="326"/>
      <c r="B745" s="326"/>
      <c r="C745" s="326"/>
      <c r="D745" s="452"/>
      <c r="E745" s="452"/>
      <c r="F745" s="452"/>
      <c r="G745" s="452"/>
      <c r="H745" s="452"/>
    </row>
    <row r="746" spans="1:8" ht="15">
      <c r="A746" s="326"/>
      <c r="B746" s="326"/>
      <c r="C746" s="326"/>
      <c r="D746" s="452"/>
      <c r="E746" s="452"/>
      <c r="F746" s="452"/>
      <c r="G746" s="452"/>
      <c r="H746" s="452"/>
    </row>
    <row r="747" spans="1:8" ht="15">
      <c r="A747" s="326"/>
      <c r="B747" s="326"/>
      <c r="C747" s="326"/>
      <c r="D747" s="452"/>
      <c r="E747" s="452"/>
      <c r="F747" s="452"/>
      <c r="G747" s="452"/>
      <c r="H747" s="452"/>
    </row>
    <row r="748" spans="1:8" ht="15">
      <c r="A748" s="326"/>
      <c r="B748" s="326"/>
      <c r="C748" s="326"/>
      <c r="D748" s="452"/>
      <c r="E748" s="452"/>
      <c r="F748" s="452"/>
      <c r="G748" s="452"/>
      <c r="H748" s="452"/>
    </row>
    <row r="749" spans="1:8" ht="15">
      <c r="A749" s="326"/>
      <c r="B749" s="326"/>
      <c r="C749" s="326"/>
      <c r="D749" s="452"/>
      <c r="E749" s="452"/>
      <c r="F749" s="452"/>
      <c r="G749" s="452"/>
      <c r="H749" s="452"/>
    </row>
    <row r="750" spans="1:8" ht="15">
      <c r="A750" s="326"/>
      <c r="B750" s="326"/>
      <c r="C750" s="326"/>
      <c r="D750" s="452"/>
      <c r="E750" s="452"/>
      <c r="F750" s="452"/>
      <c r="G750" s="452"/>
      <c r="H750" s="452"/>
    </row>
    <row r="751" spans="1:8" ht="15">
      <c r="A751" s="326"/>
      <c r="B751" s="326"/>
      <c r="C751" s="326"/>
      <c r="D751" s="452"/>
      <c r="E751" s="452"/>
      <c r="F751" s="452"/>
      <c r="G751" s="452"/>
      <c r="H751" s="452"/>
    </row>
    <row r="752" spans="1:8" ht="15">
      <c r="A752" s="326"/>
      <c r="B752" s="326"/>
      <c r="C752" s="326"/>
      <c r="D752" s="452"/>
      <c r="E752" s="452"/>
      <c r="F752" s="452"/>
      <c r="G752" s="452"/>
      <c r="H752" s="452"/>
    </row>
    <row r="753" spans="1:8" ht="15">
      <c r="A753" s="326"/>
      <c r="B753" s="326"/>
      <c r="C753" s="326"/>
      <c r="D753" s="452"/>
      <c r="E753" s="452"/>
      <c r="F753" s="452"/>
      <c r="G753" s="452"/>
      <c r="H753" s="452"/>
    </row>
    <row r="754" spans="1:8" ht="15">
      <c r="A754" s="326"/>
      <c r="B754" s="326"/>
      <c r="C754" s="326"/>
      <c r="D754" s="452"/>
      <c r="E754" s="452"/>
      <c r="F754" s="452"/>
      <c r="G754" s="452"/>
      <c r="H754" s="452"/>
    </row>
    <row r="755" spans="1:8" ht="15">
      <c r="A755" s="326"/>
      <c r="B755" s="326"/>
      <c r="C755" s="326"/>
      <c r="D755" s="452"/>
      <c r="E755" s="452"/>
      <c r="F755" s="452"/>
      <c r="G755" s="452"/>
      <c r="H755" s="452"/>
    </row>
    <row r="756" spans="1:8" ht="15">
      <c r="A756" s="326"/>
      <c r="B756" s="326"/>
      <c r="C756" s="326"/>
      <c r="D756" s="452"/>
      <c r="E756" s="452"/>
      <c r="F756" s="452"/>
      <c r="G756" s="452"/>
      <c r="H756" s="452"/>
    </row>
    <row r="757" spans="1:8" ht="15">
      <c r="A757" s="326"/>
      <c r="B757" s="326"/>
      <c r="C757" s="326"/>
      <c r="D757" s="452"/>
      <c r="E757" s="452"/>
      <c r="F757" s="452"/>
      <c r="G757" s="452"/>
      <c r="H757" s="452"/>
    </row>
    <row r="758" spans="1:8" ht="15">
      <c r="A758" s="326"/>
      <c r="B758" s="326"/>
      <c r="C758" s="326"/>
      <c r="D758" s="452"/>
      <c r="E758" s="452"/>
      <c r="F758" s="452"/>
      <c r="G758" s="452"/>
      <c r="H758" s="452"/>
    </row>
    <row r="759" spans="1:8" ht="15">
      <c r="A759" s="326"/>
      <c r="B759" s="326"/>
      <c r="C759" s="326"/>
      <c r="D759" s="452"/>
      <c r="E759" s="452"/>
      <c r="F759" s="452"/>
      <c r="G759" s="452"/>
      <c r="H759" s="452"/>
    </row>
    <row r="760" spans="1:8" ht="15">
      <c r="A760" s="326"/>
      <c r="B760" s="326"/>
      <c r="C760" s="326"/>
      <c r="D760" s="452"/>
      <c r="E760" s="452"/>
      <c r="F760" s="452"/>
      <c r="G760" s="452"/>
      <c r="H760" s="452"/>
    </row>
    <row r="761" spans="1:8" ht="15">
      <c r="A761" s="326"/>
      <c r="B761" s="326"/>
      <c r="C761" s="326"/>
      <c r="D761" s="452"/>
      <c r="E761" s="452"/>
      <c r="F761" s="452"/>
      <c r="G761" s="452"/>
      <c r="H761" s="452"/>
    </row>
    <row r="762" spans="1:8" ht="15">
      <c r="A762" s="326"/>
      <c r="B762" s="326"/>
      <c r="C762" s="326"/>
      <c r="D762" s="452"/>
      <c r="E762" s="452"/>
      <c r="F762" s="452"/>
      <c r="G762" s="452"/>
      <c r="H762" s="452"/>
    </row>
    <row r="763" spans="1:8" ht="15">
      <c r="A763" s="326"/>
      <c r="B763" s="326"/>
      <c r="C763" s="326"/>
      <c r="D763" s="452"/>
      <c r="E763" s="452"/>
      <c r="F763" s="452"/>
      <c r="G763" s="452"/>
      <c r="H763" s="452"/>
    </row>
    <row r="764" spans="1:8" ht="15">
      <c r="A764" s="326"/>
      <c r="B764" s="326"/>
      <c r="C764" s="326"/>
      <c r="D764" s="452"/>
      <c r="E764" s="452"/>
      <c r="F764" s="452"/>
      <c r="G764" s="452"/>
      <c r="H764" s="452"/>
    </row>
    <row r="765" spans="1:8" ht="15">
      <c r="A765" s="326"/>
      <c r="B765" s="326"/>
      <c r="C765" s="326"/>
      <c r="D765" s="452"/>
      <c r="E765" s="452"/>
      <c r="F765" s="452"/>
      <c r="G765" s="452"/>
      <c r="H765" s="452"/>
    </row>
    <row r="766" spans="1:8" ht="15">
      <c r="A766" s="326"/>
      <c r="B766" s="326"/>
      <c r="C766" s="326"/>
      <c r="D766" s="452"/>
      <c r="E766" s="452"/>
      <c r="F766" s="452"/>
      <c r="G766" s="452"/>
      <c r="H766" s="452"/>
    </row>
    <row r="767" spans="1:8" ht="15">
      <c r="A767" s="326"/>
      <c r="B767" s="326"/>
      <c r="C767" s="326"/>
      <c r="D767" s="452"/>
      <c r="E767" s="452"/>
      <c r="F767" s="452"/>
      <c r="G767" s="452"/>
      <c r="H767" s="452"/>
    </row>
    <row r="768" spans="1:8" ht="15">
      <c r="A768" s="326"/>
      <c r="B768" s="326"/>
      <c r="C768" s="326"/>
      <c r="D768" s="452"/>
      <c r="E768" s="452"/>
      <c r="F768" s="452"/>
      <c r="G768" s="452"/>
      <c r="H768" s="452"/>
    </row>
    <row r="769" spans="1:8" ht="15">
      <c r="A769" s="326"/>
      <c r="B769" s="326"/>
      <c r="C769" s="326"/>
      <c r="D769" s="452"/>
      <c r="E769" s="452"/>
      <c r="F769" s="452"/>
      <c r="G769" s="452"/>
      <c r="H769" s="452"/>
    </row>
    <row r="770" spans="1:8" ht="15">
      <c r="A770" s="326"/>
      <c r="B770" s="326"/>
      <c r="C770" s="326"/>
      <c r="D770" s="452"/>
      <c r="E770" s="452"/>
      <c r="F770" s="452"/>
      <c r="G770" s="452"/>
      <c r="H770" s="452"/>
    </row>
    <row r="771" spans="1:8" ht="15">
      <c r="A771" s="326"/>
      <c r="B771" s="326"/>
      <c r="C771" s="326"/>
      <c r="D771" s="452"/>
      <c r="E771" s="452"/>
      <c r="F771" s="452"/>
      <c r="G771" s="452"/>
      <c r="H771" s="452"/>
    </row>
    <row r="772" spans="1:8" ht="15">
      <c r="A772" s="326"/>
      <c r="B772" s="326"/>
      <c r="C772" s="326"/>
      <c r="D772" s="452"/>
      <c r="E772" s="452"/>
      <c r="F772" s="452"/>
      <c r="G772" s="452"/>
      <c r="H772" s="452"/>
    </row>
    <row r="773" spans="1:8" ht="15">
      <c r="A773" s="326"/>
      <c r="B773" s="326"/>
      <c r="C773" s="326"/>
      <c r="D773" s="452"/>
      <c r="E773" s="452"/>
      <c r="F773" s="452"/>
      <c r="G773" s="452"/>
      <c r="H773" s="452"/>
    </row>
    <row r="774" spans="1:8" ht="15">
      <c r="A774" s="326"/>
      <c r="B774" s="326"/>
      <c r="C774" s="326"/>
      <c r="D774" s="452"/>
      <c r="E774" s="452"/>
      <c r="F774" s="452"/>
      <c r="G774" s="452"/>
      <c r="H774" s="452"/>
    </row>
    <row r="775" spans="1:8" ht="15">
      <c r="A775" s="326"/>
      <c r="B775" s="326"/>
      <c r="C775" s="326"/>
      <c r="D775" s="452"/>
      <c r="E775" s="452"/>
      <c r="F775" s="452"/>
      <c r="G775" s="452"/>
      <c r="H775" s="452"/>
    </row>
    <row r="776" spans="1:8" ht="15">
      <c r="A776" s="326"/>
      <c r="B776" s="326"/>
      <c r="C776" s="326"/>
      <c r="D776" s="452"/>
      <c r="E776" s="452"/>
      <c r="F776" s="452"/>
      <c r="G776" s="452"/>
      <c r="H776" s="452"/>
    </row>
    <row r="777" spans="1:8" ht="15">
      <c r="A777" s="326"/>
      <c r="B777" s="326"/>
      <c r="C777" s="326"/>
      <c r="D777" s="452"/>
      <c r="E777" s="452"/>
      <c r="F777" s="452"/>
      <c r="G777" s="452"/>
      <c r="H777" s="452"/>
    </row>
    <row r="778" spans="1:8" ht="15">
      <c r="A778" s="326"/>
      <c r="B778" s="326"/>
      <c r="C778" s="326"/>
      <c r="D778" s="452"/>
      <c r="E778" s="452"/>
      <c r="F778" s="452"/>
      <c r="G778" s="452"/>
      <c r="H778" s="452"/>
    </row>
    <row r="779" spans="1:8" ht="15">
      <c r="A779" s="326"/>
      <c r="B779" s="326"/>
      <c r="C779" s="326"/>
      <c r="D779" s="452"/>
      <c r="E779" s="452"/>
      <c r="F779" s="452"/>
      <c r="G779" s="452"/>
      <c r="H779" s="452"/>
    </row>
    <row r="780" spans="1:8" ht="15">
      <c r="A780" s="326"/>
      <c r="B780" s="326"/>
      <c r="C780" s="326"/>
      <c r="D780" s="452"/>
      <c r="E780" s="452"/>
      <c r="F780" s="452"/>
      <c r="G780" s="452"/>
      <c r="H780" s="452"/>
    </row>
    <row r="781" spans="1:8" ht="15">
      <c r="A781" s="326"/>
      <c r="B781" s="326"/>
      <c r="C781" s="326"/>
      <c r="D781" s="452"/>
      <c r="E781" s="452"/>
      <c r="F781" s="452"/>
      <c r="G781" s="452"/>
      <c r="H781" s="452"/>
    </row>
    <row r="782" spans="1:8" ht="15">
      <c r="A782" s="326"/>
      <c r="B782" s="326"/>
      <c r="C782" s="326"/>
      <c r="D782" s="452"/>
      <c r="E782" s="452"/>
      <c r="F782" s="452"/>
      <c r="G782" s="452"/>
      <c r="H782" s="452"/>
    </row>
    <row r="783" spans="1:8" ht="15">
      <c r="A783" s="326"/>
      <c r="B783" s="326"/>
      <c r="C783" s="326"/>
      <c r="D783" s="452"/>
      <c r="E783" s="452"/>
      <c r="F783" s="452"/>
      <c r="G783" s="452"/>
      <c r="H783" s="452"/>
    </row>
    <row r="784" spans="1:8" ht="15">
      <c r="A784" s="326"/>
      <c r="B784" s="326"/>
      <c r="C784" s="326"/>
      <c r="D784" s="452"/>
      <c r="E784" s="452"/>
      <c r="F784" s="452"/>
      <c r="G784" s="452"/>
      <c r="H784" s="452"/>
    </row>
    <row r="785" spans="1:8" ht="15">
      <c r="A785" s="326"/>
      <c r="B785" s="326"/>
      <c r="C785" s="326"/>
      <c r="D785" s="452"/>
      <c r="E785" s="452"/>
      <c r="F785" s="452"/>
      <c r="G785" s="452"/>
      <c r="H785" s="452"/>
    </row>
    <row r="786" spans="1:8" ht="15">
      <c r="A786" s="326"/>
      <c r="B786" s="326"/>
      <c r="C786" s="326"/>
      <c r="D786" s="452"/>
      <c r="E786" s="452"/>
      <c r="F786" s="452"/>
      <c r="G786" s="452"/>
      <c r="H786" s="452"/>
    </row>
    <row r="787" spans="1:8" ht="15">
      <c r="A787" s="326"/>
      <c r="B787" s="326"/>
      <c r="C787" s="326"/>
      <c r="D787" s="452"/>
      <c r="E787" s="452"/>
      <c r="F787" s="452"/>
      <c r="G787" s="452"/>
      <c r="H787" s="452"/>
    </row>
    <row r="788" spans="1:8" ht="15">
      <c r="A788" s="326"/>
      <c r="B788" s="326"/>
      <c r="C788" s="326"/>
      <c r="D788" s="452"/>
      <c r="E788" s="452"/>
      <c r="F788" s="452"/>
      <c r="G788" s="452"/>
      <c r="H788" s="452"/>
    </row>
    <row r="789" spans="1:8" ht="15">
      <c r="A789" s="326"/>
      <c r="B789" s="326"/>
      <c r="C789" s="326"/>
      <c r="D789" s="452"/>
      <c r="E789" s="452"/>
      <c r="F789" s="452"/>
      <c r="G789" s="452"/>
      <c r="H789" s="452"/>
    </row>
    <row r="790" spans="1:8" ht="15">
      <c r="A790" s="326"/>
      <c r="B790" s="326"/>
      <c r="C790" s="326"/>
      <c r="D790" s="452"/>
      <c r="E790" s="452"/>
      <c r="F790" s="452"/>
      <c r="G790" s="452"/>
      <c r="H790" s="452"/>
    </row>
    <row r="791" spans="1:8" ht="15">
      <c r="A791" s="326"/>
      <c r="B791" s="326"/>
      <c r="C791" s="326"/>
      <c r="D791" s="452"/>
      <c r="E791" s="452"/>
      <c r="F791" s="452"/>
      <c r="G791" s="452"/>
      <c r="H791" s="452"/>
    </row>
    <row r="792" spans="1:8" ht="15">
      <c r="A792" s="326"/>
      <c r="B792" s="326"/>
      <c r="C792" s="326"/>
      <c r="D792" s="452"/>
      <c r="E792" s="452"/>
      <c r="F792" s="452"/>
      <c r="G792" s="452"/>
      <c r="H792" s="452"/>
    </row>
    <row r="793" spans="1:8" ht="15">
      <c r="A793" s="326"/>
      <c r="B793" s="326"/>
      <c r="C793" s="326"/>
      <c r="D793" s="452"/>
      <c r="E793" s="452"/>
      <c r="F793" s="452"/>
      <c r="G793" s="452"/>
      <c r="H793" s="452"/>
    </row>
    <row r="794" spans="1:8" ht="15">
      <c r="A794" s="326"/>
      <c r="B794" s="326"/>
      <c r="C794" s="326"/>
      <c r="D794" s="452"/>
      <c r="E794" s="452"/>
      <c r="F794" s="452"/>
      <c r="G794" s="452"/>
      <c r="H794" s="452"/>
    </row>
    <row r="795" spans="1:8" ht="15">
      <c r="A795" s="326"/>
      <c r="B795" s="326"/>
      <c r="C795" s="326"/>
      <c r="D795" s="452"/>
      <c r="E795" s="452"/>
      <c r="F795" s="452"/>
      <c r="G795" s="452"/>
      <c r="H795" s="452"/>
    </row>
    <row r="796" spans="1:8" ht="15">
      <c r="A796" s="326"/>
      <c r="B796" s="326"/>
      <c r="C796" s="326"/>
      <c r="D796" s="452"/>
      <c r="E796" s="452"/>
      <c r="F796" s="452"/>
      <c r="G796" s="452"/>
      <c r="H796" s="452"/>
    </row>
    <row r="797" spans="1:8" ht="15">
      <c r="A797" s="326"/>
      <c r="B797" s="326"/>
      <c r="C797" s="326"/>
      <c r="D797" s="452"/>
      <c r="E797" s="452"/>
      <c r="F797" s="452"/>
      <c r="G797" s="452"/>
      <c r="H797" s="452"/>
    </row>
    <row r="798" spans="1:8" ht="15">
      <c r="A798" s="326"/>
      <c r="B798" s="326"/>
      <c r="C798" s="326"/>
      <c r="D798" s="452"/>
      <c r="E798" s="452"/>
      <c r="F798" s="452"/>
      <c r="G798" s="452"/>
      <c r="H798" s="452"/>
    </row>
    <row r="799" spans="1:8" ht="15">
      <c r="A799" s="326"/>
      <c r="B799" s="326"/>
      <c r="C799" s="326"/>
      <c r="D799" s="452"/>
      <c r="E799" s="452"/>
      <c r="F799" s="452"/>
      <c r="G799" s="452"/>
      <c r="H799" s="452"/>
    </row>
    <row r="800" spans="1:8" ht="15">
      <c r="A800" s="326"/>
      <c r="B800" s="326"/>
      <c r="C800" s="326"/>
      <c r="D800" s="452"/>
      <c r="E800" s="452"/>
      <c r="F800" s="452"/>
      <c r="G800" s="452"/>
      <c r="H800" s="452"/>
    </row>
    <row r="801" spans="1:8" ht="15">
      <c r="A801" s="326"/>
      <c r="B801" s="326"/>
      <c r="C801" s="326"/>
      <c r="D801" s="452"/>
      <c r="E801" s="452"/>
      <c r="F801" s="452"/>
      <c r="G801" s="452"/>
      <c r="H801" s="452"/>
    </row>
    <row r="802" spans="1:8" ht="15">
      <c r="A802" s="326"/>
      <c r="B802" s="326"/>
      <c r="C802" s="326"/>
      <c r="D802" s="452"/>
      <c r="E802" s="452"/>
      <c r="F802" s="452"/>
      <c r="G802" s="452"/>
      <c r="H802" s="452"/>
    </row>
    <row r="803" spans="1:8" ht="15">
      <c r="A803" s="326"/>
      <c r="B803" s="326"/>
      <c r="C803" s="326"/>
      <c r="D803" s="452"/>
      <c r="E803" s="452"/>
      <c r="F803" s="452"/>
      <c r="G803" s="452"/>
      <c r="H803" s="452"/>
    </row>
    <row r="804" spans="1:8" ht="15">
      <c r="A804" s="326"/>
      <c r="B804" s="326"/>
      <c r="C804" s="326"/>
      <c r="D804" s="452"/>
      <c r="E804" s="452"/>
      <c r="F804" s="452"/>
      <c r="G804" s="452"/>
      <c r="H804" s="452"/>
    </row>
    <row r="805" spans="1:8" ht="15">
      <c r="A805" s="326"/>
      <c r="B805" s="326"/>
      <c r="C805" s="326"/>
      <c r="D805" s="452"/>
      <c r="E805" s="452"/>
      <c r="F805" s="452"/>
      <c r="G805" s="452"/>
      <c r="H805" s="452"/>
    </row>
    <row r="806" spans="1:8" ht="15">
      <c r="A806" s="326"/>
      <c r="B806" s="326"/>
      <c r="C806" s="326"/>
      <c r="D806" s="452"/>
      <c r="E806" s="452"/>
      <c r="F806" s="452"/>
      <c r="G806" s="452"/>
      <c r="H806" s="452"/>
    </row>
    <row r="807" spans="1:8" ht="15">
      <c r="A807" s="326"/>
      <c r="B807" s="326"/>
      <c r="C807" s="326"/>
      <c r="D807" s="452"/>
      <c r="E807" s="452"/>
      <c r="F807" s="452"/>
      <c r="G807" s="452"/>
      <c r="H807" s="452"/>
    </row>
    <row r="808" spans="1:8" ht="15">
      <c r="A808" s="326"/>
      <c r="B808" s="326"/>
      <c r="C808" s="326"/>
      <c r="D808" s="452"/>
      <c r="E808" s="452"/>
      <c r="F808" s="452"/>
      <c r="G808" s="452"/>
      <c r="H808" s="452"/>
    </row>
    <row r="809" spans="1:8" ht="15">
      <c r="A809" s="326"/>
      <c r="B809" s="326"/>
      <c r="C809" s="326"/>
      <c r="D809" s="452"/>
      <c r="E809" s="452"/>
      <c r="F809" s="452"/>
      <c r="G809" s="452"/>
      <c r="H809" s="452"/>
    </row>
    <row r="810" spans="1:8" ht="15">
      <c r="A810" s="326"/>
      <c r="B810" s="326"/>
      <c r="C810" s="326"/>
      <c r="D810" s="452"/>
      <c r="E810" s="452"/>
      <c r="F810" s="452"/>
      <c r="G810" s="452"/>
      <c r="H810" s="452"/>
    </row>
    <row r="811" spans="1:8" ht="15">
      <c r="A811" s="326"/>
      <c r="B811" s="326"/>
      <c r="C811" s="326"/>
      <c r="D811" s="452"/>
      <c r="E811" s="452"/>
      <c r="F811" s="452"/>
      <c r="G811" s="452"/>
      <c r="H811" s="452"/>
    </row>
    <row r="812" spans="1:8" ht="15">
      <c r="A812" s="326"/>
      <c r="B812" s="326"/>
      <c r="C812" s="326"/>
      <c r="D812" s="452"/>
      <c r="E812" s="452"/>
      <c r="F812" s="452"/>
      <c r="G812" s="452"/>
      <c r="H812" s="452"/>
    </row>
    <row r="813" spans="1:8" ht="15">
      <c r="A813" s="326"/>
      <c r="B813" s="326"/>
      <c r="C813" s="326"/>
      <c r="D813" s="452"/>
      <c r="E813" s="452"/>
      <c r="F813" s="452"/>
      <c r="G813" s="452"/>
      <c r="H813" s="452"/>
    </row>
    <row r="814" spans="1:8" ht="15">
      <c r="A814" s="326"/>
      <c r="B814" s="326"/>
      <c r="C814" s="326"/>
      <c r="D814" s="452"/>
      <c r="E814" s="452"/>
      <c r="F814" s="452"/>
      <c r="G814" s="452"/>
      <c r="H814" s="452"/>
    </row>
    <row r="815" spans="1:8" ht="15">
      <c r="A815" s="326"/>
      <c r="B815" s="326"/>
      <c r="C815" s="326"/>
      <c r="D815" s="452"/>
      <c r="E815" s="452"/>
      <c r="F815" s="452"/>
      <c r="G815" s="452"/>
      <c r="H815" s="452"/>
    </row>
    <row r="816" spans="1:8" ht="15">
      <c r="A816" s="326"/>
      <c r="B816" s="326"/>
      <c r="C816" s="326"/>
      <c r="D816" s="452"/>
      <c r="E816" s="452"/>
      <c r="F816" s="452"/>
      <c r="G816" s="452"/>
      <c r="H816" s="452"/>
    </row>
    <row r="817" spans="1:8" ht="15">
      <c r="A817" s="326"/>
      <c r="B817" s="326"/>
      <c r="C817" s="326"/>
      <c r="D817" s="452"/>
      <c r="E817" s="452"/>
      <c r="F817" s="452"/>
      <c r="G817" s="452"/>
      <c r="H817" s="452"/>
    </row>
    <row r="818" spans="1:8" ht="15">
      <c r="A818" s="326"/>
      <c r="B818" s="326"/>
      <c r="C818" s="326"/>
      <c r="D818" s="452"/>
      <c r="E818" s="452"/>
      <c r="F818" s="452"/>
      <c r="G818" s="452"/>
      <c r="H818" s="452"/>
    </row>
    <row r="819" spans="1:8" ht="15">
      <c r="A819" s="326"/>
      <c r="B819" s="326"/>
      <c r="C819" s="326"/>
      <c r="D819" s="452"/>
      <c r="E819" s="452"/>
      <c r="F819" s="452"/>
      <c r="G819" s="452"/>
      <c r="H819" s="452"/>
    </row>
    <row r="820" spans="1:8" ht="15">
      <c r="A820" s="326"/>
      <c r="B820" s="326"/>
      <c r="C820" s="326"/>
      <c r="D820" s="452"/>
      <c r="E820" s="452"/>
      <c r="F820" s="452"/>
      <c r="G820" s="452"/>
      <c r="H820" s="452"/>
    </row>
  </sheetData>
  <sheetProtection/>
  <mergeCells count="17">
    <mergeCell ref="G32:H32"/>
    <mergeCell ref="A4:G4"/>
    <mergeCell ref="B27:G27"/>
    <mergeCell ref="B28:G28"/>
    <mergeCell ref="B29:G29"/>
    <mergeCell ref="B30:G30"/>
    <mergeCell ref="G31:H31"/>
    <mergeCell ref="A1:B1"/>
    <mergeCell ref="A2:B2"/>
    <mergeCell ref="A5:G5"/>
    <mergeCell ref="F39:G39"/>
    <mergeCell ref="B34:D34"/>
    <mergeCell ref="E34:H34"/>
    <mergeCell ref="B35:D35"/>
    <mergeCell ref="E35:H35"/>
    <mergeCell ref="F36:G36"/>
    <mergeCell ref="F38:G38"/>
  </mergeCells>
  <printOptions horizontalCentered="1"/>
  <pageMargins left="0.2362204724409449" right="0.1968503937007874" top="0.2755905511811024" bottom="0.2755905511811024" header="0.15748031496062992" footer="0.1574803149606299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">
      <selection activeCell="C6" sqref="C6"/>
    </sheetView>
  </sheetViews>
  <sheetFormatPr defaultColWidth="8.8515625" defaultRowHeight="12.75"/>
  <cols>
    <col min="1" max="1" width="66.28125" style="321" customWidth="1"/>
    <col min="2" max="2" width="7.8515625" style="321" customWidth="1"/>
    <col min="3" max="3" width="13.57421875" style="322" customWidth="1"/>
    <col min="4" max="4" width="10.140625" style="322" customWidth="1"/>
    <col min="5" max="5" width="10.00390625" style="322" customWidth="1"/>
    <col min="6" max="16384" width="8.8515625" style="321" customWidth="1"/>
  </cols>
  <sheetData>
    <row r="1" spans="1:5" ht="15">
      <c r="A1" s="654" t="s">
        <v>1144</v>
      </c>
      <c r="B1" s="655"/>
      <c r="E1" s="323" t="s">
        <v>1158</v>
      </c>
    </row>
    <row r="2" spans="1:2" ht="15">
      <c r="A2" s="654" t="s">
        <v>1145</v>
      </c>
      <c r="B2" s="655"/>
    </row>
    <row r="4" spans="1:5" ht="15">
      <c r="A4" s="684" t="s">
        <v>1159</v>
      </c>
      <c r="B4" s="684"/>
      <c r="C4" s="684"/>
      <c r="D4" s="684"/>
      <c r="E4" s="684"/>
    </row>
    <row r="5" spans="1:5" ht="15">
      <c r="A5" s="685" t="s">
        <v>1147</v>
      </c>
      <c r="B5" s="685"/>
      <c r="C5" s="685"/>
      <c r="D5" s="685"/>
      <c r="E5" s="685"/>
    </row>
    <row r="6" spans="1:5" ht="15">
      <c r="A6" s="42"/>
      <c r="B6" s="42"/>
      <c r="C6" s="42"/>
      <c r="D6" s="42"/>
      <c r="E6" s="42"/>
    </row>
    <row r="7" ht="18.75" customHeight="1"/>
    <row r="8" spans="1:5" ht="15.75" thickBot="1">
      <c r="A8" s="365" t="s">
        <v>254</v>
      </c>
      <c r="B8" s="38"/>
      <c r="C8" s="38"/>
      <c r="E8" s="38" t="s">
        <v>351</v>
      </c>
    </row>
    <row r="9" spans="1:5" ht="15.75" thickBot="1">
      <c r="A9" s="675" t="s">
        <v>255</v>
      </c>
      <c r="B9" s="677" t="s">
        <v>256</v>
      </c>
      <c r="C9" s="675" t="s">
        <v>1170</v>
      </c>
      <c r="D9" s="679" t="s">
        <v>1068</v>
      </c>
      <c r="E9" s="680"/>
    </row>
    <row r="10" spans="1:5" ht="15.75" thickBot="1">
      <c r="A10" s="676"/>
      <c r="B10" s="678"/>
      <c r="C10" s="676"/>
      <c r="D10" s="681" t="s">
        <v>28</v>
      </c>
      <c r="E10" s="366" t="s">
        <v>29</v>
      </c>
    </row>
    <row r="11" spans="1:5" ht="90.75" thickBot="1">
      <c r="A11" s="676"/>
      <c r="B11" s="678"/>
      <c r="C11" s="676"/>
      <c r="D11" s="682"/>
      <c r="E11" s="367" t="s">
        <v>30</v>
      </c>
    </row>
    <row r="12" spans="1:5" ht="15.75" thickBot="1">
      <c r="A12" s="368" t="s">
        <v>321</v>
      </c>
      <c r="B12" s="89" t="s">
        <v>322</v>
      </c>
      <c r="C12" s="369">
        <v>1</v>
      </c>
      <c r="D12" s="369">
        <v>2</v>
      </c>
      <c r="E12" s="370">
        <v>3</v>
      </c>
    </row>
    <row r="13" spans="1:5" ht="30">
      <c r="A13" s="371" t="s">
        <v>257</v>
      </c>
      <c r="B13" s="90" t="s">
        <v>332</v>
      </c>
      <c r="C13" s="372"/>
      <c r="D13" s="372"/>
      <c r="E13" s="373"/>
    </row>
    <row r="14" spans="1:5" ht="15.75" customHeight="1">
      <c r="A14" s="374" t="s">
        <v>258</v>
      </c>
      <c r="B14" s="81" t="s">
        <v>333</v>
      </c>
      <c r="C14" s="79">
        <f>C20+C27+C69+C86+C92+C98</f>
        <v>0</v>
      </c>
      <c r="D14" s="79">
        <f>D20+D27+D69+D86+D92+D98</f>
        <v>0</v>
      </c>
      <c r="E14" s="375">
        <f>E20+E27+E69+E86+E92+E98</f>
        <v>0</v>
      </c>
    </row>
    <row r="15" spans="1:5" ht="15">
      <c r="A15" s="374" t="s">
        <v>259</v>
      </c>
      <c r="B15" s="81" t="s">
        <v>334</v>
      </c>
      <c r="C15" s="79">
        <f aca="true" t="shared" si="0" ref="C15:E16">C21+C28+C70+C77+C87+C93+C99</f>
        <v>0</v>
      </c>
      <c r="D15" s="79">
        <f t="shared" si="0"/>
        <v>0</v>
      </c>
      <c r="E15" s="375">
        <f t="shared" si="0"/>
        <v>0</v>
      </c>
    </row>
    <row r="16" spans="1:5" ht="15">
      <c r="A16" s="374" t="s">
        <v>260</v>
      </c>
      <c r="B16" s="81" t="s">
        <v>335</v>
      </c>
      <c r="C16" s="79">
        <f t="shared" si="0"/>
        <v>0</v>
      </c>
      <c r="D16" s="79">
        <f t="shared" si="0"/>
        <v>0</v>
      </c>
      <c r="E16" s="375">
        <f t="shared" si="0"/>
        <v>0</v>
      </c>
    </row>
    <row r="17" spans="1:5" ht="15">
      <c r="A17" s="374" t="s">
        <v>261</v>
      </c>
      <c r="B17" s="81" t="s">
        <v>336</v>
      </c>
      <c r="C17" s="79">
        <f>C24+C30+C73+C83+C89+C95+C101</f>
        <v>0</v>
      </c>
      <c r="D17" s="79">
        <f>D24+D30+D73+D83+D89+D95+D101</f>
        <v>0</v>
      </c>
      <c r="E17" s="375">
        <f>E24+E30+E73+E83+E89+E95+E101</f>
        <v>0</v>
      </c>
    </row>
    <row r="18" spans="1:5" ht="15">
      <c r="A18" s="374" t="s">
        <v>262</v>
      </c>
      <c r="B18" s="81" t="s">
        <v>337</v>
      </c>
      <c r="C18" s="376">
        <f>C25+C31+C74+C84+C90+C102</f>
        <v>0</v>
      </c>
      <c r="D18" s="376">
        <f>D25+D31+D74+D84+D90+D102</f>
        <v>0</v>
      </c>
      <c r="E18" s="377">
        <f>E25+E31+E74+E84+E90+E102</f>
        <v>0</v>
      </c>
    </row>
    <row r="19" spans="1:5" ht="56.25" customHeight="1">
      <c r="A19" s="374" t="s">
        <v>1160</v>
      </c>
      <c r="B19" s="80" t="s">
        <v>338</v>
      </c>
      <c r="C19" s="79">
        <f>C20+C21+C22+C24+C25</f>
        <v>0</v>
      </c>
      <c r="D19" s="79">
        <f>D20+D21+D22+D24+D25</f>
        <v>0</v>
      </c>
      <c r="E19" s="375">
        <f>E20+E21+E22+E24+E25</f>
        <v>0</v>
      </c>
    </row>
    <row r="20" spans="1:5" ht="15">
      <c r="A20" s="374" t="s">
        <v>263</v>
      </c>
      <c r="B20" s="81" t="s">
        <v>264</v>
      </c>
      <c r="C20" s="82"/>
      <c r="D20" s="82"/>
      <c r="E20" s="82"/>
    </row>
    <row r="21" spans="1:5" ht="15">
      <c r="A21" s="374" t="s">
        <v>265</v>
      </c>
      <c r="B21" s="81" t="s">
        <v>339</v>
      </c>
      <c r="C21" s="82"/>
      <c r="D21" s="82"/>
      <c r="E21" s="82"/>
    </row>
    <row r="22" spans="1:5" ht="15">
      <c r="A22" s="374" t="s">
        <v>266</v>
      </c>
      <c r="B22" s="81" t="s">
        <v>342</v>
      </c>
      <c r="C22" s="82"/>
      <c r="D22" s="82"/>
      <c r="E22" s="82"/>
    </row>
    <row r="23" spans="1:5" ht="14.25" customHeight="1">
      <c r="A23" s="374" t="s">
        <v>267</v>
      </c>
      <c r="B23" s="81" t="s">
        <v>268</v>
      </c>
      <c r="C23" s="82"/>
      <c r="D23" s="82"/>
      <c r="E23" s="82"/>
    </row>
    <row r="24" spans="1:5" ht="15">
      <c r="A24" s="374" t="s">
        <v>269</v>
      </c>
      <c r="B24" s="82">
        <v>10</v>
      </c>
      <c r="C24" s="82"/>
      <c r="D24" s="82"/>
      <c r="E24" s="82"/>
    </row>
    <row r="25" spans="1:5" ht="15">
      <c r="A25" s="374" t="s">
        <v>270</v>
      </c>
      <c r="B25" s="83">
        <v>11</v>
      </c>
      <c r="C25" s="82"/>
      <c r="D25" s="82"/>
      <c r="E25" s="82"/>
    </row>
    <row r="26" spans="1:5" ht="33" customHeight="1">
      <c r="A26" s="374" t="s">
        <v>271</v>
      </c>
      <c r="B26" s="79">
        <v>12</v>
      </c>
      <c r="C26" s="79">
        <f aca="true" t="shared" si="1" ref="C26:E31">C32+C38+C44+C62</f>
        <v>0</v>
      </c>
      <c r="D26" s="79">
        <f t="shared" si="1"/>
        <v>0</v>
      </c>
      <c r="E26" s="375">
        <f t="shared" si="1"/>
        <v>0</v>
      </c>
    </row>
    <row r="27" spans="1:5" ht="15">
      <c r="A27" s="374" t="s">
        <v>272</v>
      </c>
      <c r="B27" s="81" t="s">
        <v>273</v>
      </c>
      <c r="C27" s="79">
        <f t="shared" si="1"/>
        <v>0</v>
      </c>
      <c r="D27" s="79">
        <f t="shared" si="1"/>
        <v>0</v>
      </c>
      <c r="E27" s="375">
        <f t="shared" si="1"/>
        <v>0</v>
      </c>
    </row>
    <row r="28" spans="1:5" ht="15">
      <c r="A28" s="374" t="s">
        <v>274</v>
      </c>
      <c r="B28" s="82">
        <v>13</v>
      </c>
      <c r="C28" s="79">
        <f t="shared" si="1"/>
        <v>0</v>
      </c>
      <c r="D28" s="79">
        <f t="shared" si="1"/>
        <v>0</v>
      </c>
      <c r="E28" s="375">
        <f t="shared" si="1"/>
        <v>0</v>
      </c>
    </row>
    <row r="29" spans="1:5" ht="15">
      <c r="A29" s="374" t="s">
        <v>275</v>
      </c>
      <c r="B29" s="82">
        <v>14</v>
      </c>
      <c r="C29" s="79">
        <f t="shared" si="1"/>
        <v>0</v>
      </c>
      <c r="D29" s="79">
        <f t="shared" si="1"/>
        <v>0</v>
      </c>
      <c r="E29" s="375">
        <f t="shared" si="1"/>
        <v>0</v>
      </c>
    </row>
    <row r="30" spans="1:5" ht="15">
      <c r="A30" s="374" t="s">
        <v>276</v>
      </c>
      <c r="B30" s="82">
        <v>15</v>
      </c>
      <c r="C30" s="79">
        <f t="shared" si="1"/>
        <v>0</v>
      </c>
      <c r="D30" s="79">
        <f t="shared" si="1"/>
        <v>0</v>
      </c>
      <c r="E30" s="375">
        <f t="shared" si="1"/>
        <v>0</v>
      </c>
    </row>
    <row r="31" spans="1:5" ht="15">
      <c r="A31" s="374" t="s">
        <v>277</v>
      </c>
      <c r="B31" s="83">
        <v>16</v>
      </c>
      <c r="C31" s="79">
        <f t="shared" si="1"/>
        <v>0</v>
      </c>
      <c r="D31" s="79">
        <f t="shared" si="1"/>
        <v>0</v>
      </c>
      <c r="E31" s="375">
        <f t="shared" si="1"/>
        <v>0</v>
      </c>
    </row>
    <row r="32" spans="1:5" ht="42.75" customHeight="1">
      <c r="A32" s="374" t="s">
        <v>1040</v>
      </c>
      <c r="B32" s="84">
        <v>17</v>
      </c>
      <c r="C32" s="79">
        <f>C33+C34+C35+C36+C37</f>
        <v>0</v>
      </c>
      <c r="D32" s="79">
        <f>D33+D34+D35+D36+D37</f>
        <v>0</v>
      </c>
      <c r="E32" s="375">
        <f>E33+E34+E35+E36+E37</f>
        <v>0</v>
      </c>
    </row>
    <row r="33" spans="1:5" ht="15">
      <c r="A33" s="374" t="s">
        <v>263</v>
      </c>
      <c r="B33" s="81" t="s">
        <v>278</v>
      </c>
      <c r="C33" s="82"/>
      <c r="D33" s="82"/>
      <c r="E33" s="378"/>
    </row>
    <row r="34" spans="1:5" ht="15">
      <c r="A34" s="374" t="s">
        <v>279</v>
      </c>
      <c r="B34" s="81" t="s">
        <v>280</v>
      </c>
      <c r="C34" s="82"/>
      <c r="D34" s="82"/>
      <c r="E34" s="378"/>
    </row>
    <row r="35" spans="1:5" ht="15">
      <c r="A35" s="374" t="s">
        <v>281</v>
      </c>
      <c r="B35" s="81" t="s">
        <v>282</v>
      </c>
      <c r="C35" s="82"/>
      <c r="D35" s="82"/>
      <c r="E35" s="378"/>
    </row>
    <row r="36" spans="1:5" ht="15">
      <c r="A36" s="374" t="s">
        <v>269</v>
      </c>
      <c r="B36" s="81" t="s">
        <v>283</v>
      </c>
      <c r="C36" s="82"/>
      <c r="D36" s="82"/>
      <c r="E36" s="378"/>
    </row>
    <row r="37" spans="1:5" ht="15">
      <c r="A37" s="374" t="s">
        <v>270</v>
      </c>
      <c r="B37" s="81" t="s">
        <v>284</v>
      </c>
      <c r="C37" s="82"/>
      <c r="D37" s="82"/>
      <c r="E37" s="378"/>
    </row>
    <row r="38" spans="1:5" ht="41.25" customHeight="1">
      <c r="A38" s="374" t="s">
        <v>486</v>
      </c>
      <c r="B38" s="80" t="s">
        <v>355</v>
      </c>
      <c r="C38" s="79">
        <f>C39+C40+C41+C42+C43</f>
        <v>0</v>
      </c>
      <c r="D38" s="79">
        <f>D39+D40+D41+D42+D43</f>
        <v>0</v>
      </c>
      <c r="E38" s="375">
        <f>E39+E40+E41+E42+E43</f>
        <v>0</v>
      </c>
    </row>
    <row r="39" spans="1:5" ht="15">
      <c r="A39" s="374" t="s">
        <v>285</v>
      </c>
      <c r="B39" s="81" t="s">
        <v>286</v>
      </c>
      <c r="C39" s="79"/>
      <c r="D39" s="79"/>
      <c r="E39" s="375"/>
    </row>
    <row r="40" spans="1:5" ht="15">
      <c r="A40" s="374" t="s">
        <v>287</v>
      </c>
      <c r="B40" s="81" t="s">
        <v>288</v>
      </c>
      <c r="C40" s="79"/>
      <c r="D40" s="79"/>
      <c r="E40" s="375"/>
    </row>
    <row r="41" spans="1:5" ht="15">
      <c r="A41" s="374" t="s">
        <v>289</v>
      </c>
      <c r="B41" s="81" t="s">
        <v>290</v>
      </c>
      <c r="C41" s="79"/>
      <c r="D41" s="79"/>
      <c r="E41" s="375"/>
    </row>
    <row r="42" spans="1:5" ht="15">
      <c r="A42" s="374" t="s">
        <v>291</v>
      </c>
      <c r="B42" s="81" t="s">
        <v>292</v>
      </c>
      <c r="C42" s="79"/>
      <c r="D42" s="79"/>
      <c r="E42" s="375"/>
    </row>
    <row r="43" spans="1:5" ht="15">
      <c r="A43" s="374" t="s">
        <v>293</v>
      </c>
      <c r="B43" s="81" t="s">
        <v>294</v>
      </c>
      <c r="C43" s="79"/>
      <c r="D43" s="79"/>
      <c r="E43" s="375"/>
    </row>
    <row r="44" spans="1:5" ht="30" customHeight="1">
      <c r="A44" s="374" t="s">
        <v>295</v>
      </c>
      <c r="B44" s="80" t="s">
        <v>356</v>
      </c>
      <c r="C44" s="79">
        <f aca="true" t="shared" si="2" ref="C44:E45">C50+C56</f>
        <v>0</v>
      </c>
      <c r="D44" s="79">
        <f t="shared" si="2"/>
        <v>0</v>
      </c>
      <c r="E44" s="375">
        <f t="shared" si="2"/>
        <v>0</v>
      </c>
    </row>
    <row r="45" spans="1:5" ht="15">
      <c r="A45" s="374" t="s">
        <v>296</v>
      </c>
      <c r="B45" s="81" t="s">
        <v>297</v>
      </c>
      <c r="C45" s="79">
        <f t="shared" si="2"/>
        <v>0</v>
      </c>
      <c r="D45" s="79">
        <f t="shared" si="2"/>
        <v>0</v>
      </c>
      <c r="E45" s="375">
        <f t="shared" si="2"/>
        <v>0</v>
      </c>
    </row>
    <row r="46" spans="1:5" ht="15">
      <c r="A46" s="374" t="s">
        <v>298</v>
      </c>
      <c r="B46" s="81" t="s">
        <v>299</v>
      </c>
      <c r="C46" s="79">
        <f aca="true" t="shared" si="3" ref="C46:E49">C52+C58</f>
        <v>0</v>
      </c>
      <c r="D46" s="79">
        <f t="shared" si="3"/>
        <v>0</v>
      </c>
      <c r="E46" s="375">
        <f t="shared" si="3"/>
        <v>0</v>
      </c>
    </row>
    <row r="47" spans="1:5" ht="15">
      <c r="A47" s="374" t="s">
        <v>300</v>
      </c>
      <c r="B47" s="81" t="s">
        <v>301</v>
      </c>
      <c r="C47" s="79">
        <f t="shared" si="3"/>
        <v>0</v>
      </c>
      <c r="D47" s="79">
        <f t="shared" si="3"/>
        <v>0</v>
      </c>
      <c r="E47" s="375">
        <f t="shared" si="3"/>
        <v>0</v>
      </c>
    </row>
    <row r="48" spans="1:5" ht="15">
      <c r="A48" s="374" t="s">
        <v>302</v>
      </c>
      <c r="B48" s="81" t="s">
        <v>303</v>
      </c>
      <c r="C48" s="79">
        <f t="shared" si="3"/>
        <v>0</v>
      </c>
      <c r="D48" s="79">
        <f t="shared" si="3"/>
        <v>0</v>
      </c>
      <c r="E48" s="375">
        <f t="shared" si="3"/>
        <v>0</v>
      </c>
    </row>
    <row r="49" spans="1:5" ht="15">
      <c r="A49" s="374" t="s">
        <v>304</v>
      </c>
      <c r="B49" s="81" t="s">
        <v>305</v>
      </c>
      <c r="C49" s="79">
        <f t="shared" si="3"/>
        <v>0</v>
      </c>
      <c r="D49" s="79">
        <f t="shared" si="3"/>
        <v>0</v>
      </c>
      <c r="E49" s="375">
        <f t="shared" si="3"/>
        <v>0</v>
      </c>
    </row>
    <row r="50" spans="1:5" ht="45" customHeight="1">
      <c r="A50" s="374" t="s">
        <v>306</v>
      </c>
      <c r="B50" s="85" t="s">
        <v>475</v>
      </c>
      <c r="C50" s="379">
        <f>C51+C52+C53+C54+C55</f>
        <v>0</v>
      </c>
      <c r="D50" s="379">
        <f>D51+D52+D53+D54+D55</f>
        <v>0</v>
      </c>
      <c r="E50" s="380">
        <f>E51+E52+E53+E54+E55</f>
        <v>0</v>
      </c>
    </row>
    <row r="51" spans="1:5" ht="15">
      <c r="A51" s="374" t="s">
        <v>285</v>
      </c>
      <c r="B51" s="81" t="s">
        <v>307</v>
      </c>
      <c r="C51" s="79"/>
      <c r="D51" s="79"/>
      <c r="E51" s="375"/>
    </row>
    <row r="52" spans="1:5" ht="15">
      <c r="A52" s="374" t="s">
        <v>287</v>
      </c>
      <c r="B52" s="81" t="s">
        <v>308</v>
      </c>
      <c r="C52" s="79"/>
      <c r="D52" s="79"/>
      <c r="E52" s="375"/>
    </row>
    <row r="53" spans="1:5" ht="15">
      <c r="A53" s="374" t="s">
        <v>289</v>
      </c>
      <c r="B53" s="81" t="s">
        <v>309</v>
      </c>
      <c r="C53" s="79"/>
      <c r="D53" s="79"/>
      <c r="E53" s="375"/>
    </row>
    <row r="54" spans="1:5" ht="15">
      <c r="A54" s="374" t="s">
        <v>291</v>
      </c>
      <c r="B54" s="81" t="s">
        <v>310</v>
      </c>
      <c r="C54" s="79"/>
      <c r="D54" s="79"/>
      <c r="E54" s="375"/>
    </row>
    <row r="55" spans="1:5" ht="15">
      <c r="A55" s="374" t="s">
        <v>293</v>
      </c>
      <c r="B55" s="81" t="s">
        <v>311</v>
      </c>
      <c r="C55" s="79"/>
      <c r="D55" s="79"/>
      <c r="E55" s="375"/>
    </row>
    <row r="56" spans="1:5" ht="45">
      <c r="A56" s="374" t="s">
        <v>312</v>
      </c>
      <c r="B56" s="86">
        <v>21</v>
      </c>
      <c r="C56" s="79">
        <f>C57+C58+C59+C60+C61</f>
        <v>0</v>
      </c>
      <c r="D56" s="79">
        <f>D57+D58+D59+D60+D61</f>
        <v>0</v>
      </c>
      <c r="E56" s="375">
        <f>E57+E58+E59+E60+E61</f>
        <v>0</v>
      </c>
    </row>
    <row r="57" spans="1:5" ht="15">
      <c r="A57" s="374" t="s">
        <v>285</v>
      </c>
      <c r="B57" s="81" t="s">
        <v>313</v>
      </c>
      <c r="C57" s="79"/>
      <c r="D57" s="79"/>
      <c r="E57" s="375"/>
    </row>
    <row r="58" spans="1:5" ht="15">
      <c r="A58" s="374" t="s">
        <v>287</v>
      </c>
      <c r="B58" s="81" t="s">
        <v>314</v>
      </c>
      <c r="C58" s="79"/>
      <c r="D58" s="79"/>
      <c r="E58" s="375"/>
    </row>
    <row r="59" spans="1:5" ht="15">
      <c r="A59" s="374" t="s">
        <v>289</v>
      </c>
      <c r="B59" s="81" t="s">
        <v>315</v>
      </c>
      <c r="C59" s="79"/>
      <c r="D59" s="79"/>
      <c r="E59" s="375"/>
    </row>
    <row r="60" spans="1:5" ht="15">
      <c r="A60" s="374" t="s">
        <v>291</v>
      </c>
      <c r="B60" s="81" t="s">
        <v>316</v>
      </c>
      <c r="C60" s="79"/>
      <c r="D60" s="79"/>
      <c r="E60" s="375"/>
    </row>
    <row r="61" spans="1:5" ht="15">
      <c r="A61" s="374" t="s">
        <v>293</v>
      </c>
      <c r="B61" s="81" t="s">
        <v>317</v>
      </c>
      <c r="C61" s="79"/>
      <c r="D61" s="79"/>
      <c r="E61" s="375"/>
    </row>
    <row r="62" spans="1:5" ht="45">
      <c r="A62" s="374" t="s">
        <v>901</v>
      </c>
      <c r="B62" s="86">
        <v>22</v>
      </c>
      <c r="C62" s="79">
        <f>C63+C64+C65+C66+C67</f>
        <v>0</v>
      </c>
      <c r="D62" s="79">
        <f>D63+D64+D65+D66+D67</f>
        <v>0</v>
      </c>
      <c r="E62" s="375">
        <f>E63+E64+E65+E66+E67</f>
        <v>0</v>
      </c>
    </row>
    <row r="63" spans="1:5" ht="15">
      <c r="A63" s="374" t="s">
        <v>318</v>
      </c>
      <c r="B63" s="81" t="s">
        <v>366</v>
      </c>
      <c r="C63" s="79"/>
      <c r="D63" s="79"/>
      <c r="E63" s="375"/>
    </row>
    <row r="64" spans="1:5" ht="15">
      <c r="A64" s="374" t="s">
        <v>265</v>
      </c>
      <c r="B64" s="87">
        <v>23</v>
      </c>
      <c r="C64" s="79"/>
      <c r="D64" s="79"/>
      <c r="E64" s="375"/>
    </row>
    <row r="65" spans="1:5" ht="15">
      <c r="A65" s="374" t="s">
        <v>319</v>
      </c>
      <c r="B65" s="87">
        <v>24</v>
      </c>
      <c r="C65" s="79"/>
      <c r="D65" s="79"/>
      <c r="E65" s="375"/>
    </row>
    <row r="66" spans="1:5" ht="15">
      <c r="A66" s="374" t="s">
        <v>269</v>
      </c>
      <c r="B66" s="87">
        <v>25</v>
      </c>
      <c r="C66" s="79"/>
      <c r="D66" s="79"/>
      <c r="E66" s="375"/>
    </row>
    <row r="67" spans="1:5" ht="15">
      <c r="A67" s="374" t="s">
        <v>270</v>
      </c>
      <c r="B67" s="81">
        <v>26</v>
      </c>
      <c r="C67" s="381"/>
      <c r="D67" s="381"/>
      <c r="E67" s="382"/>
    </row>
    <row r="68" spans="1:5" ht="42" customHeight="1">
      <c r="A68" s="374" t="s">
        <v>32</v>
      </c>
      <c r="B68" s="86">
        <v>27</v>
      </c>
      <c r="C68" s="79">
        <f>C69+C70+C71+C73+C74</f>
        <v>0</v>
      </c>
      <c r="D68" s="79">
        <f>D69+D70+D71+D73+D74</f>
        <v>0</v>
      </c>
      <c r="E68" s="375">
        <f>E69+E70+E71+E73+E74</f>
        <v>0</v>
      </c>
    </row>
    <row r="69" spans="1:5" ht="15">
      <c r="A69" s="374" t="s">
        <v>33</v>
      </c>
      <c r="B69" s="81" t="s">
        <v>34</v>
      </c>
      <c r="C69" s="79"/>
      <c r="D69" s="79"/>
      <c r="E69" s="375"/>
    </row>
    <row r="70" spans="1:5" ht="15">
      <c r="A70" s="374" t="s">
        <v>265</v>
      </c>
      <c r="B70" s="87">
        <v>28</v>
      </c>
      <c r="C70" s="79"/>
      <c r="D70" s="79"/>
      <c r="E70" s="375"/>
    </row>
    <row r="71" spans="1:5" ht="15">
      <c r="A71" s="374" t="s">
        <v>319</v>
      </c>
      <c r="B71" s="87">
        <v>29</v>
      </c>
      <c r="C71" s="79"/>
      <c r="D71" s="79"/>
      <c r="E71" s="375"/>
    </row>
    <row r="72" spans="1:5" ht="15">
      <c r="A72" s="374" t="s">
        <v>35</v>
      </c>
      <c r="B72" s="81" t="s">
        <v>36</v>
      </c>
      <c r="C72" s="79"/>
      <c r="D72" s="79"/>
      <c r="E72" s="375"/>
    </row>
    <row r="73" spans="1:5" ht="15">
      <c r="A73" s="374" t="s">
        <v>269</v>
      </c>
      <c r="B73" s="87">
        <v>30</v>
      </c>
      <c r="C73" s="79"/>
      <c r="D73" s="79"/>
      <c r="E73" s="375"/>
    </row>
    <row r="74" spans="1:5" ht="15">
      <c r="A74" s="374" t="s">
        <v>270</v>
      </c>
      <c r="B74" s="81">
        <v>31</v>
      </c>
      <c r="C74" s="381"/>
      <c r="D74" s="381"/>
      <c r="E74" s="382"/>
    </row>
    <row r="75" spans="1:5" ht="46.5" customHeight="1">
      <c r="A75" s="374" t="s">
        <v>1069</v>
      </c>
      <c r="B75" s="86">
        <v>32</v>
      </c>
      <c r="C75" s="79">
        <f>C76+C77+C78+C83+C84</f>
        <v>0</v>
      </c>
      <c r="D75" s="79">
        <f>D76+D77+D78+D83+D84</f>
        <v>0</v>
      </c>
      <c r="E75" s="375">
        <f>E76+E77+E78+E83+E84</f>
        <v>0</v>
      </c>
    </row>
    <row r="76" spans="1:5" ht="15">
      <c r="A76" s="374" t="s">
        <v>37</v>
      </c>
      <c r="B76" s="81" t="s">
        <v>38</v>
      </c>
      <c r="C76" s="79"/>
      <c r="D76" s="79"/>
      <c r="E76" s="375"/>
    </row>
    <row r="77" spans="1:5" ht="15">
      <c r="A77" s="374" t="s">
        <v>39</v>
      </c>
      <c r="B77" s="87">
        <v>33</v>
      </c>
      <c r="C77" s="79"/>
      <c r="D77" s="79"/>
      <c r="E77" s="375"/>
    </row>
    <row r="78" spans="1:5" ht="15">
      <c r="A78" s="374" t="s">
        <v>40</v>
      </c>
      <c r="B78" s="87">
        <v>34</v>
      </c>
      <c r="C78" s="79">
        <f>C79+C80+C81+C82</f>
        <v>0</v>
      </c>
      <c r="D78" s="79">
        <f>D79+D80+D81+D82</f>
        <v>0</v>
      </c>
      <c r="E78" s="375">
        <f>E79+E80+E81+E82</f>
        <v>0</v>
      </c>
    </row>
    <row r="79" spans="1:5" ht="15">
      <c r="A79" s="374" t="s">
        <v>1070</v>
      </c>
      <c r="B79" s="81" t="s">
        <v>41</v>
      </c>
      <c r="C79" s="79"/>
      <c r="D79" s="79"/>
      <c r="E79" s="375"/>
    </row>
    <row r="80" spans="1:5" ht="15">
      <c r="A80" s="374" t="s">
        <v>42</v>
      </c>
      <c r="B80" s="81" t="s">
        <v>43</v>
      </c>
      <c r="C80" s="79"/>
      <c r="D80" s="79"/>
      <c r="E80" s="375"/>
    </row>
    <row r="81" spans="1:5" ht="15">
      <c r="A81" s="374" t="s">
        <v>44</v>
      </c>
      <c r="B81" s="81" t="s">
        <v>45</v>
      </c>
      <c r="C81" s="79"/>
      <c r="D81" s="79"/>
      <c r="E81" s="375"/>
    </row>
    <row r="82" spans="1:5" ht="15">
      <c r="A82" s="374" t="s">
        <v>46</v>
      </c>
      <c r="B82" s="81" t="s">
        <v>47</v>
      </c>
      <c r="C82" s="79"/>
      <c r="D82" s="79"/>
      <c r="E82" s="375"/>
    </row>
    <row r="83" spans="1:5" ht="15">
      <c r="A83" s="374" t="s">
        <v>48</v>
      </c>
      <c r="B83" s="87">
        <v>35</v>
      </c>
      <c r="C83" s="79"/>
      <c r="D83" s="79"/>
      <c r="E83" s="375"/>
    </row>
    <row r="84" spans="1:5" ht="15">
      <c r="A84" s="374" t="s">
        <v>49</v>
      </c>
      <c r="B84" s="81">
        <v>36</v>
      </c>
      <c r="C84" s="381"/>
      <c r="D84" s="381"/>
      <c r="E84" s="382"/>
    </row>
    <row r="85" spans="1:5" ht="75">
      <c r="A85" s="374" t="s">
        <v>50</v>
      </c>
      <c r="B85" s="86">
        <v>37</v>
      </c>
      <c r="C85" s="79">
        <f>C86+C87+C88+C89+C90</f>
        <v>0</v>
      </c>
      <c r="D85" s="79">
        <f>D86+D87+D88+D89+D90</f>
        <v>0</v>
      </c>
      <c r="E85" s="375">
        <f>E86+E87+E88+E89+E90</f>
        <v>0</v>
      </c>
    </row>
    <row r="86" spans="1:5" ht="15">
      <c r="A86" s="374" t="s">
        <v>33</v>
      </c>
      <c r="B86" s="81" t="s">
        <v>51</v>
      </c>
      <c r="C86" s="79"/>
      <c r="D86" s="79"/>
      <c r="E86" s="375"/>
    </row>
    <row r="87" spans="1:5" ht="15">
      <c r="A87" s="374" t="s">
        <v>52</v>
      </c>
      <c r="B87" s="87">
        <v>38</v>
      </c>
      <c r="C87" s="79"/>
      <c r="D87" s="79"/>
      <c r="E87" s="375"/>
    </row>
    <row r="88" spans="1:5" ht="15">
      <c r="A88" s="374" t="s">
        <v>281</v>
      </c>
      <c r="B88" s="87">
        <v>39</v>
      </c>
      <c r="C88" s="79"/>
      <c r="D88" s="79"/>
      <c r="E88" s="375"/>
    </row>
    <row r="89" spans="1:5" ht="15">
      <c r="A89" s="374" t="s">
        <v>269</v>
      </c>
      <c r="B89" s="87">
        <v>40</v>
      </c>
      <c r="C89" s="79"/>
      <c r="D89" s="79"/>
      <c r="E89" s="375"/>
    </row>
    <row r="90" spans="1:5" ht="15">
      <c r="A90" s="374" t="s">
        <v>270</v>
      </c>
      <c r="B90" s="81">
        <v>41</v>
      </c>
      <c r="C90" s="381"/>
      <c r="D90" s="381"/>
      <c r="E90" s="382"/>
    </row>
    <row r="91" spans="1:5" ht="75">
      <c r="A91" s="374" t="s">
        <v>902</v>
      </c>
      <c r="B91" s="86">
        <v>42</v>
      </c>
      <c r="C91" s="79">
        <f>C92+C93+C94+C95+C96</f>
        <v>0</v>
      </c>
      <c r="D91" s="79">
        <f>D92+D93+D94+D95+D96</f>
        <v>0</v>
      </c>
      <c r="E91" s="375">
        <f>E92+E93+E94+E95+E96</f>
        <v>0</v>
      </c>
    </row>
    <row r="92" spans="1:5" ht="15">
      <c r="A92" s="374" t="s">
        <v>33</v>
      </c>
      <c r="B92" s="81" t="s">
        <v>53</v>
      </c>
      <c r="C92" s="79"/>
      <c r="D92" s="79"/>
      <c r="E92" s="375"/>
    </row>
    <row r="93" spans="1:5" ht="15">
      <c r="A93" s="374" t="s">
        <v>54</v>
      </c>
      <c r="B93" s="87">
        <v>43</v>
      </c>
      <c r="C93" s="79"/>
      <c r="D93" s="79"/>
      <c r="E93" s="375"/>
    </row>
    <row r="94" spans="1:5" ht="15">
      <c r="A94" s="374" t="s">
        <v>319</v>
      </c>
      <c r="B94" s="87">
        <v>44</v>
      </c>
      <c r="C94" s="79"/>
      <c r="D94" s="79"/>
      <c r="E94" s="375"/>
    </row>
    <row r="95" spans="1:5" ht="15">
      <c r="A95" s="374" t="s">
        <v>269</v>
      </c>
      <c r="B95" s="87">
        <v>45</v>
      </c>
      <c r="C95" s="79"/>
      <c r="D95" s="79"/>
      <c r="E95" s="375"/>
    </row>
    <row r="96" spans="1:5" ht="15">
      <c r="A96" s="374" t="s">
        <v>270</v>
      </c>
      <c r="B96" s="87">
        <v>46</v>
      </c>
      <c r="C96" s="79"/>
      <c r="D96" s="79"/>
      <c r="E96" s="375"/>
    </row>
    <row r="97" spans="1:5" ht="45">
      <c r="A97" s="374" t="s">
        <v>903</v>
      </c>
      <c r="B97" s="84">
        <v>47</v>
      </c>
      <c r="C97" s="79">
        <f>C98+C99+C100+C101+C102</f>
        <v>0</v>
      </c>
      <c r="D97" s="79">
        <f>D98+D99+D100+D101+D102</f>
        <v>0</v>
      </c>
      <c r="E97" s="375">
        <f>E98+E99+E100+E101+E102</f>
        <v>0</v>
      </c>
    </row>
    <row r="98" spans="1:5" ht="15">
      <c r="A98" s="374" t="s">
        <v>285</v>
      </c>
      <c r="B98" s="83" t="s">
        <v>55</v>
      </c>
      <c r="C98" s="79"/>
      <c r="D98" s="79"/>
      <c r="E98" s="375"/>
    </row>
    <row r="99" spans="1:5" ht="15">
      <c r="A99" s="374" t="s">
        <v>287</v>
      </c>
      <c r="B99" s="83" t="s">
        <v>56</v>
      </c>
      <c r="C99" s="79"/>
      <c r="D99" s="79"/>
      <c r="E99" s="375"/>
    </row>
    <row r="100" spans="1:5" ht="15">
      <c r="A100" s="374" t="s">
        <v>289</v>
      </c>
      <c r="B100" s="83" t="s">
        <v>57</v>
      </c>
      <c r="C100" s="79"/>
      <c r="D100" s="79"/>
      <c r="E100" s="375"/>
    </row>
    <row r="101" spans="1:5" ht="15">
      <c r="A101" s="374" t="s">
        <v>58</v>
      </c>
      <c r="B101" s="83" t="s">
        <v>59</v>
      </c>
      <c r="C101" s="79"/>
      <c r="D101" s="79"/>
      <c r="E101" s="375"/>
    </row>
    <row r="102" spans="1:5" ht="15.75" thickBot="1">
      <c r="A102" s="383" t="s">
        <v>60</v>
      </c>
      <c r="B102" s="88" t="s">
        <v>61</v>
      </c>
      <c r="C102" s="384"/>
      <c r="D102" s="384"/>
      <c r="E102" s="385"/>
    </row>
    <row r="103" spans="1:5" ht="15">
      <c r="A103" s="39" t="s">
        <v>62</v>
      </c>
      <c r="B103" s="39"/>
      <c r="C103" s="231"/>
      <c r="D103" s="231"/>
      <c r="E103" s="231"/>
    </row>
    <row r="104" spans="1:5" ht="15">
      <c r="A104" s="39" t="s">
        <v>63</v>
      </c>
      <c r="B104" s="39"/>
      <c r="C104" s="231"/>
      <c r="D104" s="231"/>
      <c r="E104" s="231"/>
    </row>
    <row r="105" spans="1:5" ht="15">
      <c r="A105" s="39" t="s">
        <v>64</v>
      </c>
      <c r="B105" s="39"/>
      <c r="C105" s="231"/>
      <c r="D105" s="231"/>
      <c r="E105" s="231"/>
    </row>
    <row r="106" spans="1:5" ht="15">
      <c r="A106" s="39" t="s">
        <v>65</v>
      </c>
      <c r="B106" s="39"/>
      <c r="C106" s="231"/>
      <c r="D106" s="231"/>
      <c r="E106" s="231"/>
    </row>
    <row r="107" spans="1:5" ht="15">
      <c r="A107" s="39" t="s">
        <v>66</v>
      </c>
      <c r="B107" s="39"/>
      <c r="C107" s="231"/>
      <c r="D107" s="231"/>
      <c r="E107" s="231"/>
    </row>
    <row r="108" spans="1:5" ht="15">
      <c r="A108" s="39" t="s">
        <v>67</v>
      </c>
      <c r="B108" s="39"/>
      <c r="C108" s="231"/>
      <c r="D108" s="231"/>
      <c r="E108" s="231"/>
    </row>
    <row r="109" spans="1:5" ht="15">
      <c r="A109" s="39" t="s">
        <v>68</v>
      </c>
      <c r="B109" s="39"/>
      <c r="C109" s="231"/>
      <c r="D109" s="231"/>
      <c r="E109" s="231"/>
    </row>
    <row r="110" spans="1:5" ht="15">
      <c r="A110" s="39" t="s">
        <v>69</v>
      </c>
      <c r="B110" s="39"/>
      <c r="C110" s="231"/>
      <c r="D110" s="231"/>
      <c r="E110" s="231"/>
    </row>
    <row r="111" spans="1:5" ht="15">
      <c r="A111" s="321" t="s">
        <v>70</v>
      </c>
      <c r="B111" s="39"/>
      <c r="C111" s="231"/>
      <c r="D111" s="231"/>
      <c r="E111" s="231"/>
    </row>
    <row r="112" spans="1:5" ht="18.75" customHeight="1">
      <c r="A112" s="683" t="s">
        <v>71</v>
      </c>
      <c r="B112" s="683"/>
      <c r="C112" s="683"/>
      <c r="D112" s="683"/>
      <c r="E112" s="683"/>
    </row>
    <row r="113" spans="1:6" ht="21" customHeight="1">
      <c r="A113" s="683" t="s">
        <v>72</v>
      </c>
      <c r="B113" s="683"/>
      <c r="C113" s="683"/>
      <c r="D113" s="683"/>
      <c r="E113" s="683"/>
      <c r="F113" s="43"/>
    </row>
    <row r="114" spans="1:5" ht="14.25" customHeight="1">
      <c r="A114" s="386" t="s">
        <v>73</v>
      </c>
      <c r="B114" s="40"/>
      <c r="C114" s="41"/>
      <c r="D114" s="41"/>
      <c r="E114" s="42"/>
    </row>
    <row r="115" spans="2:5" ht="15">
      <c r="B115" s="41"/>
      <c r="C115" s="41"/>
      <c r="D115" s="41"/>
      <c r="E115" s="42"/>
    </row>
    <row r="116" spans="2:5" s="93" customFormat="1" ht="15" customHeight="1">
      <c r="B116" s="387"/>
      <c r="C116" s="666"/>
      <c r="D116" s="666"/>
      <c r="E116" s="388"/>
    </row>
    <row r="117" spans="2:5" s="93" customFormat="1" ht="15.75" customHeight="1">
      <c r="B117" s="387"/>
      <c r="C117" s="388"/>
      <c r="D117" s="388"/>
      <c r="E117" s="388"/>
    </row>
    <row r="119" spans="1:5" ht="15">
      <c r="A119" s="364" t="s">
        <v>1093</v>
      </c>
      <c r="B119" s="658" t="s">
        <v>1153</v>
      </c>
      <c r="C119" s="655"/>
      <c r="D119" s="655"/>
      <c r="E119" s="655"/>
    </row>
    <row r="120" spans="1:5" ht="15">
      <c r="A120" s="389" t="s">
        <v>1156</v>
      </c>
      <c r="B120" s="658" t="s">
        <v>1094</v>
      </c>
      <c r="C120" s="655"/>
      <c r="D120" s="655"/>
      <c r="E120" s="655"/>
    </row>
    <row r="121" spans="1:5" ht="15">
      <c r="A121" s="93"/>
      <c r="B121" s="387"/>
      <c r="E121" s="388"/>
    </row>
    <row r="122" spans="1:5" ht="15">
      <c r="A122" s="93"/>
      <c r="B122" s="387"/>
      <c r="C122" s="388"/>
      <c r="D122" s="388"/>
      <c r="E122" s="388"/>
    </row>
    <row r="123" spans="1:5" ht="15">
      <c r="A123" s="93"/>
      <c r="B123" s="387"/>
      <c r="C123" s="388"/>
      <c r="D123" s="388"/>
      <c r="E123" s="388"/>
    </row>
    <row r="124" spans="1:4" ht="15">
      <c r="A124" s="93"/>
      <c r="B124" s="387"/>
      <c r="C124" s="658" t="s">
        <v>1095</v>
      </c>
      <c r="D124" s="658"/>
    </row>
    <row r="125" spans="3:4" ht="15">
      <c r="C125" s="659" t="s">
        <v>1096</v>
      </c>
      <c r="D125" s="659"/>
    </row>
  </sheetData>
  <sheetProtection/>
  <mergeCells count="16">
    <mergeCell ref="D10:D11"/>
    <mergeCell ref="A112:E112"/>
    <mergeCell ref="A4:E4"/>
    <mergeCell ref="A5:E5"/>
    <mergeCell ref="A113:E113"/>
    <mergeCell ref="C116:D116"/>
    <mergeCell ref="A1:B1"/>
    <mergeCell ref="A2:B2"/>
    <mergeCell ref="B119:E119"/>
    <mergeCell ref="B120:E120"/>
    <mergeCell ref="C124:D124"/>
    <mergeCell ref="C125:D125"/>
    <mergeCell ref="A9:A11"/>
    <mergeCell ref="B9:B11"/>
    <mergeCell ref="C9:C11"/>
    <mergeCell ref="D9:E9"/>
  </mergeCells>
  <printOptions horizontalCentered="1"/>
  <pageMargins left="0.2362204724409449" right="0.1968503937007874" top="0.2362204724409449" bottom="0.1968503937007874" header="0" footer="0.11811023622047245"/>
  <pageSetup horizontalDpi="600" verticalDpi="600" orientation="portrait" paperSize="9" scale="90" r:id="rId1"/>
  <ignoredErrors>
    <ignoredError sqref="B13:B22 B38:B7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516"/>
  <sheetViews>
    <sheetView zoomScalePageLayoutView="0" workbookViewId="0" topLeftCell="A1">
      <pane xSplit="3" ySplit="10" topLeftCell="D72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C89" sqref="C89"/>
    </sheetView>
  </sheetViews>
  <sheetFormatPr defaultColWidth="9.140625" defaultRowHeight="12.75"/>
  <cols>
    <col min="1" max="1" width="5.28125" style="91" customWidth="1"/>
    <col min="2" max="2" width="66.7109375" style="91" customWidth="1"/>
    <col min="3" max="3" width="7.28125" style="63" customWidth="1"/>
    <col min="4" max="4" width="12.57421875" style="44" customWidth="1"/>
    <col min="5" max="5" width="15.421875" style="44" customWidth="1"/>
    <col min="6" max="6" width="33.140625" style="45" hidden="1" customWidth="1"/>
    <col min="7" max="16384" width="9.140625" style="36" customWidth="1"/>
  </cols>
  <sheetData>
    <row r="1" spans="1:6" s="2" customFormat="1" ht="13.5" customHeight="1">
      <c r="A1" s="689" t="s">
        <v>1091</v>
      </c>
      <c r="B1" s="660"/>
      <c r="C1" s="504"/>
      <c r="D1" s="62"/>
      <c r="E1" s="505" t="s">
        <v>74</v>
      </c>
      <c r="F1" s="1"/>
    </row>
    <row r="2" spans="1:5" s="2" customFormat="1" ht="15" customHeight="1">
      <c r="A2" s="690" t="s">
        <v>1090</v>
      </c>
      <c r="B2" s="655"/>
      <c r="C2" s="504"/>
      <c r="D2" s="388"/>
      <c r="E2" s="388"/>
    </row>
    <row r="3" spans="1:6" ht="15">
      <c r="A3" s="506"/>
      <c r="B3" s="507"/>
      <c r="C3" s="508"/>
      <c r="D3" s="509"/>
      <c r="E3" s="509"/>
      <c r="F3" s="46"/>
    </row>
    <row r="4" spans="1:5" ht="15">
      <c r="A4" s="506"/>
      <c r="B4" s="507"/>
      <c r="C4" s="508"/>
      <c r="D4" s="509"/>
      <c r="E4" s="509"/>
    </row>
    <row r="5" spans="1:5" ht="15" customHeight="1">
      <c r="A5" s="693" t="s">
        <v>75</v>
      </c>
      <c r="B5" s="693"/>
      <c r="C5" s="693"/>
      <c r="D5" s="693"/>
      <c r="E5" s="693"/>
    </row>
    <row r="6" spans="1:5" ht="15" customHeight="1">
      <c r="A6" s="693" t="s">
        <v>1161</v>
      </c>
      <c r="B6" s="693"/>
      <c r="C6" s="693"/>
      <c r="D6" s="693"/>
      <c r="E6" s="693"/>
    </row>
    <row r="7" spans="1:5" ht="15">
      <c r="A7" s="510"/>
      <c r="B7" s="507"/>
      <c r="C7" s="508"/>
      <c r="D7" s="509"/>
      <c r="E7" s="509"/>
    </row>
    <row r="8" spans="1:6" ht="14.25" customHeight="1">
      <c r="A8" s="694"/>
      <c r="B8" s="694"/>
      <c r="C8" s="694"/>
      <c r="D8" s="694"/>
      <c r="E8" s="505"/>
      <c r="F8" s="36"/>
    </row>
    <row r="9" spans="1:6" ht="15.75" thickBot="1">
      <c r="A9" s="511" t="s">
        <v>76</v>
      </c>
      <c r="B9" s="510"/>
      <c r="C9" s="512"/>
      <c r="D9" s="513"/>
      <c r="E9" s="514" t="s">
        <v>351</v>
      </c>
      <c r="F9" s="47"/>
    </row>
    <row r="10" spans="1:6" ht="51.75" customHeight="1">
      <c r="A10" s="547" t="s">
        <v>77</v>
      </c>
      <c r="B10" s="548" t="s">
        <v>78</v>
      </c>
      <c r="C10" s="549" t="s">
        <v>79</v>
      </c>
      <c r="D10" s="550" t="s">
        <v>1169</v>
      </c>
      <c r="E10" s="551" t="s">
        <v>1068</v>
      </c>
      <c r="F10" s="520"/>
    </row>
    <row r="11" spans="1:6" ht="15">
      <c r="A11" s="552" t="s">
        <v>321</v>
      </c>
      <c r="B11" s="49" t="s">
        <v>322</v>
      </c>
      <c r="C11" s="553" t="s">
        <v>365</v>
      </c>
      <c r="D11" s="48">
        <v>1</v>
      </c>
      <c r="E11" s="554">
        <v>2</v>
      </c>
      <c r="F11" s="521">
        <v>1</v>
      </c>
    </row>
    <row r="12" spans="1:6" ht="15">
      <c r="A12" s="555"/>
      <c r="B12" s="99" t="s">
        <v>80</v>
      </c>
      <c r="C12" s="556" t="s">
        <v>332</v>
      </c>
      <c r="D12" s="50" t="s">
        <v>341</v>
      </c>
      <c r="E12" s="554" t="s">
        <v>341</v>
      </c>
      <c r="F12" s="522" t="s">
        <v>341</v>
      </c>
    </row>
    <row r="13" spans="1:6" ht="15">
      <c r="A13" s="555"/>
      <c r="B13" s="99"/>
      <c r="C13" s="556"/>
      <c r="D13" s="50"/>
      <c r="E13" s="554"/>
      <c r="F13" s="522"/>
    </row>
    <row r="14" spans="1:6" ht="15">
      <c r="A14" s="552" t="s">
        <v>321</v>
      </c>
      <c r="B14" s="99" t="s">
        <v>81</v>
      </c>
      <c r="C14" s="553" t="s">
        <v>333</v>
      </c>
      <c r="D14" s="48" t="s">
        <v>341</v>
      </c>
      <c r="E14" s="554" t="s">
        <v>341</v>
      </c>
      <c r="F14" s="521" t="s">
        <v>341</v>
      </c>
    </row>
    <row r="15" spans="1:6" ht="15">
      <c r="A15" s="552" t="s">
        <v>82</v>
      </c>
      <c r="B15" s="99" t="s">
        <v>83</v>
      </c>
      <c r="C15" s="553" t="s">
        <v>334</v>
      </c>
      <c r="D15" s="48" t="s">
        <v>341</v>
      </c>
      <c r="E15" s="554" t="s">
        <v>341</v>
      </c>
      <c r="F15" s="521" t="s">
        <v>341</v>
      </c>
    </row>
    <row r="16" spans="1:6" ht="15">
      <c r="A16" s="557"/>
      <c r="B16" s="99" t="s">
        <v>84</v>
      </c>
      <c r="C16" s="553" t="str">
        <f>'[2]ANEXA 40 a'!C17</f>
        <v>04</v>
      </c>
      <c r="D16" s="52"/>
      <c r="E16" s="558"/>
      <c r="F16" s="523"/>
    </row>
    <row r="17" spans="1:6" ht="138.75" customHeight="1">
      <c r="A17" s="557"/>
      <c r="B17" s="99" t="s">
        <v>1138</v>
      </c>
      <c r="C17" s="553" t="s">
        <v>336</v>
      </c>
      <c r="D17" s="52"/>
      <c r="E17" s="558"/>
      <c r="F17" s="523"/>
    </row>
    <row r="18" spans="1:6" ht="15" customHeight="1" hidden="1">
      <c r="A18" s="557"/>
      <c r="B18" s="99" t="s">
        <v>85</v>
      </c>
      <c r="C18" s="553" t="s">
        <v>337</v>
      </c>
      <c r="D18" s="52"/>
      <c r="E18" s="558"/>
      <c r="F18" s="523"/>
    </row>
    <row r="19" spans="1:6" ht="15" customHeight="1" hidden="1">
      <c r="A19" s="557"/>
      <c r="B19" s="99" t="s">
        <v>86</v>
      </c>
      <c r="C19" s="553" t="s">
        <v>338</v>
      </c>
      <c r="D19" s="52"/>
      <c r="E19" s="558"/>
      <c r="F19" s="523"/>
    </row>
    <row r="20" spans="1:6" s="97" customFormat="1" ht="15">
      <c r="A20" s="557"/>
      <c r="B20" s="99" t="s">
        <v>87</v>
      </c>
      <c r="C20" s="553" t="s">
        <v>339</v>
      </c>
      <c r="D20" s="48">
        <f>D16+D17</f>
        <v>0</v>
      </c>
      <c r="E20" s="554">
        <f>E16+E17</f>
        <v>0</v>
      </c>
      <c r="F20" s="524"/>
    </row>
    <row r="21" spans="1:6" ht="45" customHeight="1" hidden="1">
      <c r="A21" s="557"/>
      <c r="B21" s="99" t="s">
        <v>487</v>
      </c>
      <c r="C21" s="553" t="s">
        <v>342</v>
      </c>
      <c r="D21" s="52"/>
      <c r="E21" s="558"/>
      <c r="F21" s="523"/>
    </row>
    <row r="22" spans="1:6" s="97" customFormat="1" ht="14.25" customHeight="1">
      <c r="A22" s="557"/>
      <c r="B22" s="99" t="s">
        <v>88</v>
      </c>
      <c r="C22" s="553" t="s">
        <v>343</v>
      </c>
      <c r="D22" s="48">
        <f>D20+D21</f>
        <v>0</v>
      </c>
      <c r="E22" s="554">
        <f>E20+E21</f>
        <v>0</v>
      </c>
      <c r="F22" s="524"/>
    </row>
    <row r="23" spans="1:6" ht="30" customHeight="1" hidden="1">
      <c r="A23" s="557"/>
      <c r="B23" s="99" t="s">
        <v>488</v>
      </c>
      <c r="C23" s="553" t="s">
        <v>248</v>
      </c>
      <c r="D23" s="52"/>
      <c r="E23" s="558"/>
      <c r="F23" s="523"/>
    </row>
    <row r="24" spans="1:6" ht="30" customHeight="1" hidden="1">
      <c r="A24" s="557"/>
      <c r="B24" s="99" t="s">
        <v>89</v>
      </c>
      <c r="C24" s="553" t="s">
        <v>249</v>
      </c>
      <c r="D24" s="52"/>
      <c r="E24" s="558"/>
      <c r="F24" s="523"/>
    </row>
    <row r="25" spans="1:6" s="97" customFormat="1" ht="15" customHeight="1" hidden="1">
      <c r="A25" s="557"/>
      <c r="B25" s="99" t="s">
        <v>90</v>
      </c>
      <c r="C25" s="553" t="s">
        <v>250</v>
      </c>
      <c r="D25" s="52">
        <f>D23+D24</f>
        <v>0</v>
      </c>
      <c r="E25" s="558">
        <f>E23+E24</f>
        <v>0</v>
      </c>
      <c r="F25" s="524"/>
    </row>
    <row r="26" spans="1:6" ht="30" customHeight="1" hidden="1">
      <c r="A26" s="557"/>
      <c r="B26" s="99" t="s">
        <v>489</v>
      </c>
      <c r="C26" s="553" t="s">
        <v>91</v>
      </c>
      <c r="D26" s="52" t="s">
        <v>341</v>
      </c>
      <c r="E26" s="558" t="s">
        <v>341</v>
      </c>
      <c r="F26" s="525" t="s">
        <v>92</v>
      </c>
    </row>
    <row r="27" spans="1:6" ht="30" customHeight="1" hidden="1">
      <c r="A27" s="557"/>
      <c r="B27" s="99" t="s">
        <v>93</v>
      </c>
      <c r="C27" s="553" t="s">
        <v>94</v>
      </c>
      <c r="D27" s="52" t="s">
        <v>341</v>
      </c>
      <c r="E27" s="558" t="s">
        <v>341</v>
      </c>
      <c r="F27" s="523"/>
    </row>
    <row r="28" spans="1:6" s="97" customFormat="1" ht="15" customHeight="1" hidden="1">
      <c r="A28" s="557"/>
      <c r="B28" s="99" t="s">
        <v>95</v>
      </c>
      <c r="C28" s="553" t="s">
        <v>96</v>
      </c>
      <c r="D28" s="52" t="s">
        <v>341</v>
      </c>
      <c r="E28" s="558" t="s">
        <v>341</v>
      </c>
      <c r="F28" s="523"/>
    </row>
    <row r="29" spans="1:6" ht="15" customHeight="1" hidden="1">
      <c r="A29" s="557"/>
      <c r="B29" s="99" t="s">
        <v>97</v>
      </c>
      <c r="C29" s="553" t="s">
        <v>251</v>
      </c>
      <c r="D29" s="52"/>
      <c r="E29" s="558"/>
      <c r="F29" s="523"/>
    </row>
    <row r="30" spans="1:6" ht="30" customHeight="1" hidden="1">
      <c r="A30" s="557"/>
      <c r="B30" s="99" t="s">
        <v>1071</v>
      </c>
      <c r="C30" s="553" t="s">
        <v>354</v>
      </c>
      <c r="D30" s="52"/>
      <c r="E30" s="558"/>
      <c r="F30" s="523"/>
    </row>
    <row r="31" spans="1:6" ht="45" customHeight="1" hidden="1">
      <c r="A31" s="557"/>
      <c r="B31" s="99" t="s">
        <v>490</v>
      </c>
      <c r="C31" s="553" t="s">
        <v>252</v>
      </c>
      <c r="D31" s="52"/>
      <c r="E31" s="558"/>
      <c r="F31" s="526" t="s">
        <v>98</v>
      </c>
    </row>
    <row r="32" spans="1:6" ht="30" customHeight="1" hidden="1">
      <c r="A32" s="557"/>
      <c r="B32" s="99" t="s">
        <v>491</v>
      </c>
      <c r="C32" s="553" t="s">
        <v>253</v>
      </c>
      <c r="D32" s="52"/>
      <c r="E32" s="558"/>
      <c r="F32" s="527"/>
    </row>
    <row r="33" spans="1:6" s="97" customFormat="1" ht="30" customHeight="1" hidden="1">
      <c r="A33" s="557"/>
      <c r="B33" s="99" t="s">
        <v>99</v>
      </c>
      <c r="C33" s="553" t="s">
        <v>355</v>
      </c>
      <c r="D33" s="52">
        <f>D31+D32</f>
        <v>0</v>
      </c>
      <c r="E33" s="558">
        <f>E31+E32</f>
        <v>0</v>
      </c>
      <c r="F33" s="527"/>
    </row>
    <row r="34" spans="1:6" ht="30" customHeight="1" hidden="1">
      <c r="A34" s="557"/>
      <c r="B34" s="99" t="s">
        <v>492</v>
      </c>
      <c r="C34" s="553" t="s">
        <v>356</v>
      </c>
      <c r="D34" s="52"/>
      <c r="E34" s="558"/>
      <c r="F34" s="527"/>
    </row>
    <row r="35" spans="1:6" ht="30" customHeight="1" hidden="1">
      <c r="A35" s="557"/>
      <c r="B35" s="99" t="s">
        <v>100</v>
      </c>
      <c r="C35" s="553" t="s">
        <v>475</v>
      </c>
      <c r="D35" s="52"/>
      <c r="E35" s="558"/>
      <c r="F35" s="526" t="s">
        <v>101</v>
      </c>
    </row>
    <row r="36" spans="1:6" s="97" customFormat="1" ht="15" customHeight="1" hidden="1">
      <c r="A36" s="557"/>
      <c r="B36" s="99" t="s">
        <v>102</v>
      </c>
      <c r="C36" s="553" t="s">
        <v>103</v>
      </c>
      <c r="D36" s="52">
        <f>D34+D35</f>
        <v>0</v>
      </c>
      <c r="E36" s="558">
        <f>E34+E35</f>
        <v>0</v>
      </c>
      <c r="F36" s="528" t="e">
        <f>F34+F35</f>
        <v>#VALUE!</v>
      </c>
    </row>
    <row r="37" spans="1:6" ht="15" customHeight="1" hidden="1">
      <c r="A37" s="557"/>
      <c r="B37" s="99" t="s">
        <v>493</v>
      </c>
      <c r="C37" s="553" t="s">
        <v>725</v>
      </c>
      <c r="D37" s="52"/>
      <c r="E37" s="558"/>
      <c r="F37" s="523"/>
    </row>
    <row r="38" spans="1:6" ht="30" customHeight="1" hidden="1">
      <c r="A38" s="559" t="s">
        <v>104</v>
      </c>
      <c r="B38" s="99" t="s">
        <v>494</v>
      </c>
      <c r="C38" s="125">
        <v>30</v>
      </c>
      <c r="D38" s="52" t="s">
        <v>341</v>
      </c>
      <c r="E38" s="558" t="s">
        <v>341</v>
      </c>
      <c r="F38" s="529" t="s">
        <v>341</v>
      </c>
    </row>
    <row r="39" spans="1:6" ht="15" customHeight="1" hidden="1">
      <c r="A39" s="552"/>
      <c r="B39" s="99" t="s">
        <v>495</v>
      </c>
      <c r="C39" s="553">
        <v>31</v>
      </c>
      <c r="D39" s="52" t="s">
        <v>341</v>
      </c>
      <c r="E39" s="558" t="s">
        <v>341</v>
      </c>
      <c r="F39" s="521" t="s">
        <v>320</v>
      </c>
    </row>
    <row r="40" spans="1:6" ht="30" customHeight="1" hidden="1">
      <c r="A40" s="557"/>
      <c r="B40" s="99" t="s">
        <v>496</v>
      </c>
      <c r="C40" s="560">
        <v>32</v>
      </c>
      <c r="D40" s="52"/>
      <c r="E40" s="558"/>
      <c r="F40" s="523"/>
    </row>
    <row r="41" spans="1:6" ht="15" customHeight="1" hidden="1">
      <c r="A41" s="557"/>
      <c r="B41" s="99" t="s">
        <v>85</v>
      </c>
      <c r="C41" s="553" t="s">
        <v>38</v>
      </c>
      <c r="D41" s="52"/>
      <c r="E41" s="558"/>
      <c r="F41" s="523"/>
    </row>
    <row r="42" spans="1:6" ht="15" customHeight="1" hidden="1">
      <c r="A42" s="557"/>
      <c r="B42" s="99" t="s">
        <v>86</v>
      </c>
      <c r="C42" s="553" t="s">
        <v>730</v>
      </c>
      <c r="D42" s="52"/>
      <c r="E42" s="558"/>
      <c r="F42" s="523"/>
    </row>
    <row r="43" spans="1:6" ht="30" customHeight="1" hidden="1">
      <c r="A43" s="557"/>
      <c r="B43" s="99" t="s">
        <v>105</v>
      </c>
      <c r="C43" s="560">
        <v>33</v>
      </c>
      <c r="D43" s="52"/>
      <c r="E43" s="558"/>
      <c r="F43" s="523"/>
    </row>
    <row r="44" spans="1:6" ht="15" customHeight="1" hidden="1">
      <c r="A44" s="557"/>
      <c r="B44" s="99" t="s">
        <v>85</v>
      </c>
      <c r="C44" s="553" t="s">
        <v>367</v>
      </c>
      <c r="D44" s="52"/>
      <c r="E44" s="558"/>
      <c r="F44" s="523"/>
    </row>
    <row r="45" spans="1:6" ht="15" customHeight="1" hidden="1">
      <c r="A45" s="557"/>
      <c r="B45" s="99" t="s">
        <v>86</v>
      </c>
      <c r="C45" s="553" t="s">
        <v>731</v>
      </c>
      <c r="D45" s="52"/>
      <c r="E45" s="558"/>
      <c r="F45" s="523"/>
    </row>
    <row r="46" spans="1:6" s="97" customFormat="1" ht="15" customHeight="1" hidden="1">
      <c r="A46" s="557"/>
      <c r="B46" s="99" t="s">
        <v>106</v>
      </c>
      <c r="C46" s="560">
        <v>34</v>
      </c>
      <c r="D46" s="52">
        <f>D40+D43</f>
        <v>0</v>
      </c>
      <c r="E46" s="558">
        <f>E40+E43</f>
        <v>0</v>
      </c>
      <c r="F46" s="524"/>
    </row>
    <row r="47" spans="1:6" ht="30" customHeight="1" hidden="1">
      <c r="A47" s="557"/>
      <c r="B47" s="99" t="s">
        <v>107</v>
      </c>
      <c r="C47" s="560">
        <v>35</v>
      </c>
      <c r="D47" s="52"/>
      <c r="E47" s="558"/>
      <c r="F47" s="523"/>
    </row>
    <row r="48" spans="1:6" s="97" customFormat="1" ht="15" customHeight="1" hidden="1">
      <c r="A48" s="557"/>
      <c r="B48" s="99" t="s">
        <v>108</v>
      </c>
      <c r="C48" s="560">
        <v>36</v>
      </c>
      <c r="D48" s="52">
        <f>D46+D47</f>
        <v>0</v>
      </c>
      <c r="E48" s="558">
        <f>E46+E47</f>
        <v>0</v>
      </c>
      <c r="F48" s="524"/>
    </row>
    <row r="49" spans="1:6" ht="15" customHeight="1" hidden="1">
      <c r="A49" s="557"/>
      <c r="B49" s="99" t="s">
        <v>109</v>
      </c>
      <c r="C49" s="560">
        <v>37</v>
      </c>
      <c r="D49" s="52"/>
      <c r="E49" s="558"/>
      <c r="F49" s="530" t="s">
        <v>110</v>
      </c>
    </row>
    <row r="50" spans="1:6" ht="15" customHeight="1" hidden="1">
      <c r="A50" s="557"/>
      <c r="B50" s="99" t="s">
        <v>111</v>
      </c>
      <c r="C50" s="561">
        <v>38</v>
      </c>
      <c r="D50" s="52"/>
      <c r="E50" s="558"/>
      <c r="F50" s="523"/>
    </row>
    <row r="51" spans="1:6" s="97" customFormat="1" ht="15" customHeight="1" hidden="1">
      <c r="A51" s="557"/>
      <c r="B51" s="99" t="s">
        <v>112</v>
      </c>
      <c r="C51" s="560">
        <v>39</v>
      </c>
      <c r="D51" s="52">
        <f>D49+D50</f>
        <v>0</v>
      </c>
      <c r="E51" s="558">
        <f>E49+E50</f>
        <v>0</v>
      </c>
      <c r="F51" s="524"/>
    </row>
    <row r="52" spans="1:6" ht="30" customHeight="1" hidden="1">
      <c r="A52" s="557"/>
      <c r="B52" s="99" t="s">
        <v>113</v>
      </c>
      <c r="C52" s="560">
        <v>40</v>
      </c>
      <c r="D52" s="52"/>
      <c r="E52" s="558"/>
      <c r="F52" s="523"/>
    </row>
    <row r="53" spans="1:6" s="97" customFormat="1" ht="15" customHeight="1" hidden="1">
      <c r="A53" s="557"/>
      <c r="B53" s="99" t="s">
        <v>114</v>
      </c>
      <c r="C53" s="560">
        <v>41</v>
      </c>
      <c r="D53" s="52">
        <f>D52+D51</f>
        <v>0</v>
      </c>
      <c r="E53" s="558">
        <f>E52+E51</f>
        <v>0</v>
      </c>
      <c r="F53" s="524"/>
    </row>
    <row r="54" spans="1:6" ht="30" customHeight="1" hidden="1">
      <c r="A54" s="557"/>
      <c r="B54" s="99" t="s">
        <v>115</v>
      </c>
      <c r="C54" s="560">
        <v>42</v>
      </c>
      <c r="D54" s="52"/>
      <c r="E54" s="558"/>
      <c r="F54" s="523"/>
    </row>
    <row r="55" spans="1:6" ht="15" customHeight="1" hidden="1">
      <c r="A55" s="557"/>
      <c r="B55" s="99" t="s">
        <v>116</v>
      </c>
      <c r="C55" s="560">
        <v>43</v>
      </c>
      <c r="D55" s="52"/>
      <c r="E55" s="558"/>
      <c r="F55" s="523"/>
    </row>
    <row r="56" spans="1:6" ht="30" customHeight="1" hidden="1">
      <c r="A56" s="557"/>
      <c r="B56" s="99" t="s">
        <v>117</v>
      </c>
      <c r="C56" s="560">
        <v>44</v>
      </c>
      <c r="D56" s="52"/>
      <c r="E56" s="558"/>
      <c r="F56" s="523"/>
    </row>
    <row r="57" spans="1:6" s="97" customFormat="1" ht="15" customHeight="1" hidden="1">
      <c r="A57" s="557"/>
      <c r="B57" s="99" t="s">
        <v>118</v>
      </c>
      <c r="C57" s="560">
        <v>45</v>
      </c>
      <c r="D57" s="52">
        <f>D54+D56</f>
        <v>0</v>
      </c>
      <c r="E57" s="558">
        <f>E54+E56</f>
        <v>0</v>
      </c>
      <c r="F57" s="524"/>
    </row>
    <row r="58" spans="1:6" ht="15">
      <c r="A58" s="557"/>
      <c r="B58" s="99" t="s">
        <v>497</v>
      </c>
      <c r="C58" s="125">
        <v>50</v>
      </c>
      <c r="D58" s="48" t="s">
        <v>341</v>
      </c>
      <c r="E58" s="554" t="s">
        <v>341</v>
      </c>
      <c r="F58" s="521" t="s">
        <v>341</v>
      </c>
    </row>
    <row r="59" spans="1:6" ht="111" customHeight="1">
      <c r="A59" s="562"/>
      <c r="B59" s="99" t="s">
        <v>1162</v>
      </c>
      <c r="C59" s="560">
        <v>51</v>
      </c>
      <c r="D59" s="52"/>
      <c r="E59" s="558"/>
      <c r="F59" s="526" t="s">
        <v>119</v>
      </c>
    </row>
    <row r="60" spans="1:6" ht="15" hidden="1">
      <c r="A60" s="562"/>
      <c r="B60" s="99" t="s">
        <v>85</v>
      </c>
      <c r="C60" s="560">
        <v>52</v>
      </c>
      <c r="D60" s="52"/>
      <c r="E60" s="558"/>
      <c r="F60" s="523"/>
    </row>
    <row r="61" spans="1:6" ht="15" hidden="1">
      <c r="A61" s="562"/>
      <c r="B61" s="99" t="s">
        <v>86</v>
      </c>
      <c r="C61" s="560">
        <v>53</v>
      </c>
      <c r="D61" s="52"/>
      <c r="E61" s="558"/>
      <c r="F61" s="523"/>
    </row>
    <row r="62" spans="1:6" ht="18" customHeight="1" hidden="1">
      <c r="A62" s="562"/>
      <c r="B62" s="99" t="s">
        <v>120</v>
      </c>
      <c r="C62" s="560">
        <v>54</v>
      </c>
      <c r="D62" s="52"/>
      <c r="E62" s="558"/>
      <c r="F62" s="523"/>
    </row>
    <row r="63" spans="1:6" s="97" customFormat="1" ht="15">
      <c r="A63" s="562"/>
      <c r="B63" s="99" t="s">
        <v>121</v>
      </c>
      <c r="C63" s="560">
        <v>55</v>
      </c>
      <c r="D63" s="48">
        <f>D59+D62</f>
        <v>0</v>
      </c>
      <c r="E63" s="554">
        <f>E59+E62</f>
        <v>0</v>
      </c>
      <c r="F63" s="524"/>
    </row>
    <row r="64" spans="1:6" ht="30">
      <c r="A64" s="562"/>
      <c r="B64" s="99" t="s">
        <v>122</v>
      </c>
      <c r="C64" s="560">
        <v>56</v>
      </c>
      <c r="D64" s="52"/>
      <c r="E64" s="558"/>
      <c r="F64" s="523"/>
    </row>
    <row r="65" spans="1:6" s="97" customFormat="1" ht="15">
      <c r="A65" s="562"/>
      <c r="B65" s="99" t="s">
        <v>123</v>
      </c>
      <c r="C65" s="560">
        <v>57</v>
      </c>
      <c r="D65" s="52">
        <f>D63+D64</f>
        <v>0</v>
      </c>
      <c r="E65" s="558">
        <f>E63+E64</f>
        <v>0</v>
      </c>
      <c r="F65" s="524"/>
    </row>
    <row r="66" spans="1:6" ht="30">
      <c r="A66" s="562"/>
      <c r="B66" s="99" t="s">
        <v>498</v>
      </c>
      <c r="C66" s="560">
        <v>58</v>
      </c>
      <c r="D66" s="52"/>
      <c r="E66" s="558"/>
      <c r="F66" s="523"/>
    </row>
    <row r="67" spans="1:6" ht="30">
      <c r="A67" s="562"/>
      <c r="B67" s="99" t="s">
        <v>124</v>
      </c>
      <c r="C67" s="560">
        <v>59</v>
      </c>
      <c r="D67" s="52"/>
      <c r="E67" s="558"/>
      <c r="F67" s="523"/>
    </row>
    <row r="68" spans="1:6" s="97" customFormat="1" ht="15">
      <c r="A68" s="562"/>
      <c r="B68" s="99" t="s">
        <v>125</v>
      </c>
      <c r="C68" s="560">
        <v>60</v>
      </c>
      <c r="D68" s="52">
        <f>D66+D67</f>
        <v>0</v>
      </c>
      <c r="E68" s="558">
        <f>E66+E67</f>
        <v>0</v>
      </c>
      <c r="F68" s="523"/>
    </row>
    <row r="69" spans="1:6" ht="30">
      <c r="A69" s="562"/>
      <c r="B69" s="99" t="s">
        <v>126</v>
      </c>
      <c r="C69" s="560">
        <v>61</v>
      </c>
      <c r="D69" s="52"/>
      <c r="E69" s="558"/>
      <c r="F69" s="523"/>
    </row>
    <row r="70" spans="1:6" ht="30">
      <c r="A70" s="562"/>
      <c r="B70" s="99" t="s">
        <v>477</v>
      </c>
      <c r="C70" s="560">
        <v>62</v>
      </c>
      <c r="D70" s="52"/>
      <c r="E70" s="558"/>
      <c r="F70" s="531"/>
    </row>
    <row r="71" spans="1:6" ht="30">
      <c r="A71" s="562"/>
      <c r="B71" s="99" t="s">
        <v>499</v>
      </c>
      <c r="C71" s="560">
        <v>63</v>
      </c>
      <c r="D71" s="52"/>
      <c r="E71" s="558"/>
      <c r="F71" s="523"/>
    </row>
    <row r="72" spans="1:6" ht="45">
      <c r="A72" s="562"/>
      <c r="B72" s="99" t="s">
        <v>500</v>
      </c>
      <c r="C72" s="560">
        <v>64</v>
      </c>
      <c r="D72" s="52"/>
      <c r="E72" s="558"/>
      <c r="F72" s="523"/>
    </row>
    <row r="73" spans="1:6" s="97" customFormat="1" ht="30">
      <c r="A73" s="562"/>
      <c r="B73" s="99" t="s">
        <v>127</v>
      </c>
      <c r="C73" s="560">
        <v>65</v>
      </c>
      <c r="D73" s="52">
        <f>D71+D72</f>
        <v>0</v>
      </c>
      <c r="E73" s="558">
        <f>E71+E72</f>
        <v>0</v>
      </c>
      <c r="F73" s="523"/>
    </row>
    <row r="74" spans="1:6" ht="30">
      <c r="A74" s="557"/>
      <c r="B74" s="99" t="s">
        <v>128</v>
      </c>
      <c r="C74" s="560">
        <v>66</v>
      </c>
      <c r="D74" s="52"/>
      <c r="E74" s="558"/>
      <c r="F74" s="523"/>
    </row>
    <row r="75" spans="1:6" ht="30">
      <c r="A75" s="557"/>
      <c r="B75" s="99" t="s">
        <v>129</v>
      </c>
      <c r="C75" s="560">
        <v>67</v>
      </c>
      <c r="D75" s="52"/>
      <c r="E75" s="558"/>
      <c r="F75" s="523"/>
    </row>
    <row r="76" spans="1:6" s="97" customFormat="1" ht="15">
      <c r="A76" s="557"/>
      <c r="B76" s="99" t="s">
        <v>130</v>
      </c>
      <c r="C76" s="560">
        <v>68</v>
      </c>
      <c r="D76" s="52">
        <f>D74+D75</f>
        <v>0</v>
      </c>
      <c r="E76" s="558">
        <f>E74+E75</f>
        <v>0</v>
      </c>
      <c r="F76" s="523"/>
    </row>
    <row r="77" spans="1:6" ht="15">
      <c r="A77" s="557"/>
      <c r="B77" s="99" t="s">
        <v>501</v>
      </c>
      <c r="C77" s="553">
        <v>75</v>
      </c>
      <c r="D77" s="48"/>
      <c r="E77" s="554"/>
      <c r="F77" s="521" t="s">
        <v>320</v>
      </c>
    </row>
    <row r="78" spans="1:6" ht="30">
      <c r="A78" s="562"/>
      <c r="B78" s="99" t="s">
        <v>1072</v>
      </c>
      <c r="C78" s="560">
        <v>76</v>
      </c>
      <c r="D78" s="52"/>
      <c r="E78" s="558"/>
      <c r="F78" s="532" t="e">
        <f>'[4]ANEXA 40 a '!F78</f>
        <v>#REF!</v>
      </c>
    </row>
    <row r="79" spans="1:6" s="97" customFormat="1" ht="15">
      <c r="A79" s="562"/>
      <c r="B79" s="99" t="s">
        <v>131</v>
      </c>
      <c r="C79" s="560">
        <v>77</v>
      </c>
      <c r="D79" s="52">
        <f>D78</f>
        <v>0</v>
      </c>
      <c r="E79" s="558">
        <f>E78</f>
        <v>0</v>
      </c>
      <c r="F79" s="523"/>
    </row>
    <row r="80" spans="1:6" ht="15">
      <c r="A80" s="552" t="s">
        <v>132</v>
      </c>
      <c r="B80" s="99" t="s">
        <v>133</v>
      </c>
      <c r="C80" s="125">
        <v>80</v>
      </c>
      <c r="D80" s="48"/>
      <c r="E80" s="554"/>
      <c r="F80" s="521" t="s">
        <v>341</v>
      </c>
    </row>
    <row r="81" spans="1:6" ht="15">
      <c r="A81" s="557"/>
      <c r="B81" s="99" t="s">
        <v>134</v>
      </c>
      <c r="C81" s="125">
        <v>81</v>
      </c>
      <c r="D81" s="48"/>
      <c r="E81" s="554"/>
      <c r="F81" s="521" t="s">
        <v>341</v>
      </c>
    </row>
    <row r="82" spans="1:6" ht="30">
      <c r="A82" s="562"/>
      <c r="B82" s="99" t="s">
        <v>135</v>
      </c>
      <c r="C82" s="560">
        <v>82</v>
      </c>
      <c r="D82" s="52"/>
      <c r="E82" s="558"/>
      <c r="F82" s="523"/>
    </row>
    <row r="83" spans="1:6" ht="30">
      <c r="A83" s="562"/>
      <c r="B83" s="99" t="s">
        <v>136</v>
      </c>
      <c r="C83" s="560">
        <v>83</v>
      </c>
      <c r="D83" s="52"/>
      <c r="E83" s="558"/>
      <c r="F83" s="523"/>
    </row>
    <row r="84" spans="1:6" s="97" customFormat="1" ht="15">
      <c r="A84" s="562"/>
      <c r="B84" s="99" t="s">
        <v>137</v>
      </c>
      <c r="C84" s="560">
        <v>84</v>
      </c>
      <c r="D84" s="52">
        <f>D82+D83</f>
        <v>0</v>
      </c>
      <c r="E84" s="558">
        <f>E82+E83</f>
        <v>0</v>
      </c>
      <c r="F84" s="523"/>
    </row>
    <row r="85" spans="1:6" ht="30">
      <c r="A85" s="562"/>
      <c r="B85" s="99" t="s">
        <v>1073</v>
      </c>
      <c r="C85" s="560">
        <v>85</v>
      </c>
      <c r="D85" s="52"/>
      <c r="E85" s="558"/>
      <c r="F85" s="523"/>
    </row>
    <row r="86" spans="1:6" ht="15">
      <c r="A86" s="562"/>
      <c r="B86" s="99" t="s">
        <v>138</v>
      </c>
      <c r="C86" s="560">
        <v>86</v>
      </c>
      <c r="D86" s="52"/>
      <c r="E86" s="558"/>
      <c r="F86" s="523"/>
    </row>
    <row r="87" spans="1:6" ht="15">
      <c r="A87" s="552" t="s">
        <v>322</v>
      </c>
      <c r="B87" s="99" t="s">
        <v>139</v>
      </c>
      <c r="C87" s="553">
        <v>95</v>
      </c>
      <c r="D87" s="52" t="s">
        <v>341</v>
      </c>
      <c r="E87" s="558" t="s">
        <v>341</v>
      </c>
      <c r="F87" s="521" t="s">
        <v>341</v>
      </c>
    </row>
    <row r="88" spans="1:6" ht="15">
      <c r="A88" s="557"/>
      <c r="B88" s="99" t="s">
        <v>140</v>
      </c>
      <c r="C88" s="125">
        <v>96</v>
      </c>
      <c r="D88" s="52" t="s">
        <v>341</v>
      </c>
      <c r="E88" s="558" t="s">
        <v>341</v>
      </c>
      <c r="F88" s="521" t="s">
        <v>341</v>
      </c>
    </row>
    <row r="89" spans="1:6" ht="30">
      <c r="A89" s="559" t="s">
        <v>141</v>
      </c>
      <c r="B89" s="99" t="s">
        <v>142</v>
      </c>
      <c r="C89" s="125">
        <v>97</v>
      </c>
      <c r="D89" s="52" t="s">
        <v>341</v>
      </c>
      <c r="E89" s="558" t="s">
        <v>341</v>
      </c>
      <c r="F89" s="521" t="s">
        <v>341</v>
      </c>
    </row>
    <row r="90" spans="1:6" ht="42.75">
      <c r="A90" s="562"/>
      <c r="B90" s="137" t="s">
        <v>143</v>
      </c>
      <c r="C90" s="560">
        <v>98</v>
      </c>
      <c r="D90" s="52">
        <f>D91+D92+D93+D94</f>
        <v>0</v>
      </c>
      <c r="E90" s="558">
        <f>E91+E92+E93+E94</f>
        <v>0</v>
      </c>
      <c r="F90" s="523"/>
    </row>
    <row r="91" spans="1:6" ht="15">
      <c r="A91" s="557"/>
      <c r="B91" s="99" t="s">
        <v>502</v>
      </c>
      <c r="C91" s="560">
        <v>99</v>
      </c>
      <c r="D91" s="52"/>
      <c r="E91" s="558"/>
      <c r="F91" s="523"/>
    </row>
    <row r="92" spans="1:6" ht="15">
      <c r="A92" s="557"/>
      <c r="B92" s="99" t="s">
        <v>503</v>
      </c>
      <c r="C92" s="560">
        <v>100</v>
      </c>
      <c r="D92" s="52"/>
      <c r="E92" s="558"/>
      <c r="F92" s="523"/>
    </row>
    <row r="93" spans="1:6" ht="45">
      <c r="A93" s="557"/>
      <c r="B93" s="99" t="s">
        <v>504</v>
      </c>
      <c r="C93" s="560">
        <v>101</v>
      </c>
      <c r="D93" s="52"/>
      <c r="E93" s="558"/>
      <c r="F93" s="523"/>
    </row>
    <row r="94" spans="1:6" ht="45">
      <c r="A94" s="557"/>
      <c r="B94" s="99" t="s">
        <v>505</v>
      </c>
      <c r="C94" s="560">
        <v>102</v>
      </c>
      <c r="D94" s="52"/>
      <c r="E94" s="558"/>
      <c r="F94" s="523"/>
    </row>
    <row r="95" spans="1:6" s="97" customFormat="1" ht="15">
      <c r="A95" s="552" t="s">
        <v>437</v>
      </c>
      <c r="B95" s="99" t="s">
        <v>506</v>
      </c>
      <c r="C95" s="560">
        <v>103</v>
      </c>
      <c r="D95" s="52">
        <f>D90</f>
        <v>0</v>
      </c>
      <c r="E95" s="558">
        <f>E90</f>
        <v>0</v>
      </c>
      <c r="F95" s="523"/>
    </row>
    <row r="96" spans="1:6" ht="30">
      <c r="A96" s="559" t="s">
        <v>144</v>
      </c>
      <c r="B96" s="99" t="s">
        <v>145</v>
      </c>
      <c r="C96" s="125">
        <v>110</v>
      </c>
      <c r="D96" s="48" t="s">
        <v>341</v>
      </c>
      <c r="E96" s="554" t="s">
        <v>341</v>
      </c>
      <c r="F96" s="533" t="s">
        <v>146</v>
      </c>
    </row>
    <row r="97" spans="1:6" ht="45">
      <c r="A97" s="562"/>
      <c r="B97" s="99" t="s">
        <v>147</v>
      </c>
      <c r="C97" s="560">
        <v>111</v>
      </c>
      <c r="D97" s="52">
        <f>D98+D99+D100+D101</f>
        <v>0</v>
      </c>
      <c r="E97" s="558">
        <f>E98+E99+E100+E101</f>
        <v>0</v>
      </c>
      <c r="F97" s="523"/>
    </row>
    <row r="98" spans="1:6" ht="15">
      <c r="A98" s="557"/>
      <c r="B98" s="99" t="s">
        <v>507</v>
      </c>
      <c r="C98" s="560">
        <v>112</v>
      </c>
      <c r="D98" s="52"/>
      <c r="E98" s="558"/>
      <c r="F98" s="523"/>
    </row>
    <row r="99" spans="1:6" ht="15">
      <c r="A99" s="557"/>
      <c r="B99" s="99" t="s">
        <v>508</v>
      </c>
      <c r="C99" s="560">
        <v>113</v>
      </c>
      <c r="D99" s="52"/>
      <c r="E99" s="558"/>
      <c r="F99" s="523"/>
    </row>
    <row r="100" spans="1:6" ht="45">
      <c r="A100" s="557"/>
      <c r="B100" s="99" t="s">
        <v>509</v>
      </c>
      <c r="C100" s="560">
        <v>114</v>
      </c>
      <c r="D100" s="52"/>
      <c r="E100" s="558"/>
      <c r="F100" s="523"/>
    </row>
    <row r="101" spans="1:6" ht="45">
      <c r="A101" s="557"/>
      <c r="B101" s="99" t="s">
        <v>505</v>
      </c>
      <c r="C101" s="560">
        <v>115</v>
      </c>
      <c r="D101" s="52"/>
      <c r="E101" s="558"/>
      <c r="F101" s="523"/>
    </row>
    <row r="102" spans="1:6" ht="45">
      <c r="A102" s="562"/>
      <c r="B102" s="99" t="s">
        <v>148</v>
      </c>
      <c r="C102" s="560">
        <v>116</v>
      </c>
      <c r="D102" s="52">
        <f>D103+D104+D105+D106+D107</f>
        <v>0</v>
      </c>
      <c r="E102" s="558">
        <f>E103+E104+E105+E106+E107</f>
        <v>0</v>
      </c>
      <c r="F102" s="523"/>
    </row>
    <row r="103" spans="1:6" ht="15">
      <c r="A103" s="557"/>
      <c r="B103" s="99" t="s">
        <v>507</v>
      </c>
      <c r="C103" s="560">
        <v>117</v>
      </c>
      <c r="D103" s="52"/>
      <c r="E103" s="558"/>
      <c r="F103" s="523"/>
    </row>
    <row r="104" spans="1:6" ht="15">
      <c r="A104" s="557"/>
      <c r="B104" s="99" t="s">
        <v>510</v>
      </c>
      <c r="C104" s="560">
        <f>C103+1</f>
        <v>118</v>
      </c>
      <c r="D104" s="52"/>
      <c r="E104" s="558"/>
      <c r="F104" s="523"/>
    </row>
    <row r="105" spans="1:6" ht="45">
      <c r="A105" s="557"/>
      <c r="B105" s="99" t="s">
        <v>509</v>
      </c>
      <c r="C105" s="560">
        <f>C104+1</f>
        <v>119</v>
      </c>
      <c r="D105" s="52"/>
      <c r="E105" s="558"/>
      <c r="F105" s="523"/>
    </row>
    <row r="106" spans="1:6" ht="45">
      <c r="A106" s="557"/>
      <c r="B106" s="99" t="s">
        <v>505</v>
      </c>
      <c r="C106" s="560">
        <f>C105+1</f>
        <v>120</v>
      </c>
      <c r="D106" s="52"/>
      <c r="E106" s="558"/>
      <c r="F106" s="523"/>
    </row>
    <row r="107" spans="1:6" ht="15">
      <c r="A107" s="557"/>
      <c r="B107" s="99" t="s">
        <v>511</v>
      </c>
      <c r="C107" s="560">
        <f>C106+1</f>
        <v>121</v>
      </c>
      <c r="D107" s="52"/>
      <c r="E107" s="558"/>
      <c r="F107" s="523"/>
    </row>
    <row r="108" spans="1:6" s="97" customFormat="1" ht="15">
      <c r="A108" s="552" t="s">
        <v>437</v>
      </c>
      <c r="B108" s="99" t="s">
        <v>512</v>
      </c>
      <c r="C108" s="560">
        <f>C107+1</f>
        <v>122</v>
      </c>
      <c r="D108" s="52">
        <f>D97+D102</f>
        <v>0</v>
      </c>
      <c r="E108" s="558">
        <f>E97+E102</f>
        <v>0</v>
      </c>
      <c r="F108" s="523"/>
    </row>
    <row r="109" spans="1:6" ht="15">
      <c r="A109" s="552" t="s">
        <v>365</v>
      </c>
      <c r="B109" s="99" t="s">
        <v>149</v>
      </c>
      <c r="C109" s="553">
        <v>130</v>
      </c>
      <c r="D109" s="48" t="s">
        <v>341</v>
      </c>
      <c r="E109" s="554" t="s">
        <v>341</v>
      </c>
      <c r="F109" s="521" t="s">
        <v>146</v>
      </c>
    </row>
    <row r="110" spans="1:6" ht="15">
      <c r="A110" s="552" t="s">
        <v>150</v>
      </c>
      <c r="B110" s="99" t="s">
        <v>151</v>
      </c>
      <c r="C110" s="553">
        <v>131</v>
      </c>
      <c r="D110" s="48" t="s">
        <v>341</v>
      </c>
      <c r="E110" s="554" t="s">
        <v>341</v>
      </c>
      <c r="F110" s="521" t="s">
        <v>146</v>
      </c>
    </row>
    <row r="111" spans="1:6" ht="30">
      <c r="A111" s="557"/>
      <c r="B111" s="99" t="s">
        <v>904</v>
      </c>
      <c r="C111" s="560">
        <v>132</v>
      </c>
      <c r="D111" s="52">
        <f>D112+D116</f>
        <v>0</v>
      </c>
      <c r="E111" s="558">
        <f>E112+E116</f>
        <v>0</v>
      </c>
      <c r="F111" s="525" t="s">
        <v>152</v>
      </c>
    </row>
    <row r="112" spans="1:6" s="97" customFormat="1" ht="15">
      <c r="A112" s="557"/>
      <c r="B112" s="99" t="s">
        <v>153</v>
      </c>
      <c r="C112" s="560">
        <v>133</v>
      </c>
      <c r="D112" s="52">
        <f>D113+D114+D115</f>
        <v>0</v>
      </c>
      <c r="E112" s="558">
        <f>E113+E114+E115</f>
        <v>0</v>
      </c>
      <c r="F112" s="528">
        <f>F113+F114+F115</f>
        <v>0</v>
      </c>
    </row>
    <row r="113" spans="1:6" ht="30">
      <c r="A113" s="557"/>
      <c r="B113" s="99" t="s">
        <v>513</v>
      </c>
      <c r="C113" s="560">
        <v>134</v>
      </c>
      <c r="D113" s="52"/>
      <c r="E113" s="558"/>
      <c r="F113" s="523"/>
    </row>
    <row r="114" spans="1:6" ht="30">
      <c r="A114" s="557"/>
      <c r="B114" s="99" t="s">
        <v>514</v>
      </c>
      <c r="C114" s="560">
        <v>135</v>
      </c>
      <c r="D114" s="52"/>
      <c r="E114" s="558"/>
      <c r="F114" s="523"/>
    </row>
    <row r="115" spans="1:6" ht="15">
      <c r="A115" s="557"/>
      <c r="B115" s="99" t="s">
        <v>515</v>
      </c>
      <c r="C115" s="560">
        <v>136</v>
      </c>
      <c r="D115" s="52"/>
      <c r="E115" s="558"/>
      <c r="F115" s="523"/>
    </row>
    <row r="116" spans="1:6" ht="15">
      <c r="A116" s="557"/>
      <c r="B116" s="99" t="s">
        <v>516</v>
      </c>
      <c r="C116" s="560">
        <f>C115+1</f>
        <v>137</v>
      </c>
      <c r="D116" s="52"/>
      <c r="E116" s="558"/>
      <c r="F116" s="523"/>
    </row>
    <row r="117" spans="1:6" ht="28.5">
      <c r="A117" s="557"/>
      <c r="B117" s="137" t="s">
        <v>771</v>
      </c>
      <c r="C117" s="138" t="s">
        <v>772</v>
      </c>
      <c r="D117" s="232" t="s">
        <v>146</v>
      </c>
      <c r="E117" s="558"/>
      <c r="F117" s="523"/>
    </row>
    <row r="118" spans="1:6" ht="30">
      <c r="A118" s="562"/>
      <c r="B118" s="99" t="s">
        <v>517</v>
      </c>
      <c r="C118" s="560">
        <f>C116+1</f>
        <v>138</v>
      </c>
      <c r="D118" s="52"/>
      <c r="E118" s="558"/>
      <c r="F118" s="523"/>
    </row>
    <row r="119" spans="1:6" ht="45">
      <c r="A119" s="562"/>
      <c r="B119" s="99" t="s">
        <v>518</v>
      </c>
      <c r="C119" s="560">
        <v>139</v>
      </c>
      <c r="D119" s="52">
        <f>D120+D124</f>
        <v>0</v>
      </c>
      <c r="E119" s="558">
        <f>E120+E124</f>
        <v>0</v>
      </c>
      <c r="F119" s="523"/>
    </row>
    <row r="120" spans="1:6" s="97" customFormat="1" ht="15">
      <c r="A120" s="562"/>
      <c r="B120" s="99" t="s">
        <v>154</v>
      </c>
      <c r="C120" s="560">
        <v>140</v>
      </c>
      <c r="D120" s="52">
        <f>D121+D122+D123</f>
        <v>0</v>
      </c>
      <c r="E120" s="558">
        <f>E121+E122+E123</f>
        <v>0</v>
      </c>
      <c r="F120" s="523"/>
    </row>
    <row r="121" spans="1:6" ht="30">
      <c r="A121" s="562"/>
      <c r="B121" s="99" t="s">
        <v>513</v>
      </c>
      <c r="C121" s="560">
        <v>141</v>
      </c>
      <c r="D121" s="52"/>
      <c r="E121" s="558"/>
      <c r="F121" s="523"/>
    </row>
    <row r="122" spans="1:6" ht="30">
      <c r="A122" s="562"/>
      <c r="B122" s="99" t="s">
        <v>514</v>
      </c>
      <c r="C122" s="560">
        <v>142</v>
      </c>
      <c r="D122" s="52"/>
      <c r="E122" s="558"/>
      <c r="F122" s="523"/>
    </row>
    <row r="123" spans="1:6" ht="15">
      <c r="A123" s="562"/>
      <c r="B123" s="99" t="s">
        <v>515</v>
      </c>
      <c r="C123" s="560">
        <v>143</v>
      </c>
      <c r="D123" s="52"/>
      <c r="E123" s="558"/>
      <c r="F123" s="523"/>
    </row>
    <row r="124" spans="1:6" ht="15">
      <c r="A124" s="562"/>
      <c r="B124" s="99" t="s">
        <v>519</v>
      </c>
      <c r="C124" s="560">
        <v>144</v>
      </c>
      <c r="D124" s="52"/>
      <c r="E124" s="558"/>
      <c r="F124" s="523"/>
    </row>
    <row r="125" spans="1:6" ht="45">
      <c r="A125" s="562"/>
      <c r="B125" s="99" t="s">
        <v>520</v>
      </c>
      <c r="C125" s="560">
        <v>145</v>
      </c>
      <c r="D125" s="52"/>
      <c r="E125" s="558"/>
      <c r="F125" s="523"/>
    </row>
    <row r="126" spans="1:6" s="97" customFormat="1" ht="15">
      <c r="A126" s="562"/>
      <c r="B126" s="99" t="s">
        <v>155</v>
      </c>
      <c r="C126" s="560">
        <v>146</v>
      </c>
      <c r="D126" s="52">
        <f>D127+D128+D129</f>
        <v>0</v>
      </c>
      <c r="E126" s="558">
        <f>E127+E128+E129</f>
        <v>0</v>
      </c>
      <c r="F126" s="528">
        <f>F127+F128+F129</f>
        <v>0</v>
      </c>
    </row>
    <row r="127" spans="1:6" ht="30">
      <c r="A127" s="562"/>
      <c r="B127" s="99" t="s">
        <v>513</v>
      </c>
      <c r="C127" s="560">
        <v>147</v>
      </c>
      <c r="D127" s="52"/>
      <c r="E127" s="558"/>
      <c r="F127" s="523"/>
    </row>
    <row r="128" spans="1:6" ht="30">
      <c r="A128" s="562"/>
      <c r="B128" s="99" t="s">
        <v>514</v>
      </c>
      <c r="C128" s="560">
        <v>148</v>
      </c>
      <c r="D128" s="52"/>
      <c r="E128" s="558"/>
      <c r="F128" s="523"/>
    </row>
    <row r="129" spans="1:6" ht="15">
      <c r="A129" s="562"/>
      <c r="B129" s="99" t="s">
        <v>515</v>
      </c>
      <c r="C129" s="560">
        <v>149</v>
      </c>
      <c r="D129" s="52"/>
      <c r="E129" s="558"/>
      <c r="F129" s="523"/>
    </row>
    <row r="130" spans="1:6" ht="15">
      <c r="A130" s="562"/>
      <c r="B130" s="99" t="s">
        <v>521</v>
      </c>
      <c r="C130" s="560">
        <v>150</v>
      </c>
      <c r="D130" s="52"/>
      <c r="E130" s="558"/>
      <c r="F130" s="523"/>
    </row>
    <row r="131" spans="1:6" s="98" customFormat="1" ht="15">
      <c r="A131" s="552" t="s">
        <v>437</v>
      </c>
      <c r="B131" s="99" t="s">
        <v>156</v>
      </c>
      <c r="C131" s="560">
        <v>151</v>
      </c>
      <c r="D131" s="52">
        <f>D111+D118+D119+D125+D156</f>
        <v>0</v>
      </c>
      <c r="E131" s="558">
        <f>E111+E118+E119+E125+E156</f>
        <v>0</v>
      </c>
      <c r="F131" s="521"/>
    </row>
    <row r="132" spans="1:6" ht="45">
      <c r="A132" s="562"/>
      <c r="B132" s="99" t="s">
        <v>905</v>
      </c>
      <c r="C132" s="560">
        <v>152</v>
      </c>
      <c r="D132" s="52"/>
      <c r="E132" s="558"/>
      <c r="F132" s="523"/>
    </row>
    <row r="133" spans="1:7" s="97" customFormat="1" ht="15">
      <c r="A133" s="562"/>
      <c r="B133" s="99" t="s">
        <v>157</v>
      </c>
      <c r="C133" s="560">
        <v>153</v>
      </c>
      <c r="D133" s="52">
        <f>D134+D135+D136</f>
        <v>0</v>
      </c>
      <c r="E133" s="558">
        <f>E134+E135+E136</f>
        <v>0</v>
      </c>
      <c r="F133" s="534">
        <f>F134+F135+F136</f>
        <v>0</v>
      </c>
      <c r="G133" s="109"/>
    </row>
    <row r="134" spans="1:6" ht="30">
      <c r="A134" s="562"/>
      <c r="B134" s="99" t="s">
        <v>513</v>
      </c>
      <c r="C134" s="560">
        <v>154</v>
      </c>
      <c r="D134" s="52"/>
      <c r="E134" s="558"/>
      <c r="F134" s="523"/>
    </row>
    <row r="135" spans="1:6" ht="30">
      <c r="A135" s="562"/>
      <c r="B135" s="99" t="s">
        <v>514</v>
      </c>
      <c r="C135" s="560">
        <v>155</v>
      </c>
      <c r="D135" s="52"/>
      <c r="E135" s="558"/>
      <c r="F135" s="523"/>
    </row>
    <row r="136" spans="1:6" ht="15">
      <c r="A136" s="562"/>
      <c r="B136" s="99" t="s">
        <v>515</v>
      </c>
      <c r="C136" s="560">
        <v>156</v>
      </c>
      <c r="D136" s="52"/>
      <c r="E136" s="558"/>
      <c r="F136" s="523"/>
    </row>
    <row r="137" spans="1:6" ht="15">
      <c r="A137" s="562"/>
      <c r="B137" s="99" t="s">
        <v>522</v>
      </c>
      <c r="C137" s="560">
        <v>157</v>
      </c>
      <c r="D137" s="52"/>
      <c r="E137" s="558"/>
      <c r="F137" s="523"/>
    </row>
    <row r="138" spans="1:6" ht="28.5">
      <c r="A138" s="562"/>
      <c r="B138" s="137" t="s">
        <v>771</v>
      </c>
      <c r="C138" s="138" t="s">
        <v>773</v>
      </c>
      <c r="D138" s="232" t="s">
        <v>146</v>
      </c>
      <c r="E138" s="558"/>
      <c r="F138" s="523"/>
    </row>
    <row r="139" spans="1:6" ht="45">
      <c r="A139" s="562"/>
      <c r="B139" s="99" t="s">
        <v>523</v>
      </c>
      <c r="C139" s="560">
        <v>158</v>
      </c>
      <c r="D139" s="52">
        <f>D140+D144</f>
        <v>0</v>
      </c>
      <c r="E139" s="558">
        <f>E140+E144</f>
        <v>0</v>
      </c>
      <c r="F139" s="523"/>
    </row>
    <row r="140" spans="1:6" s="97" customFormat="1" ht="15">
      <c r="A140" s="562"/>
      <c r="B140" s="99" t="s">
        <v>158</v>
      </c>
      <c r="C140" s="560">
        <v>159</v>
      </c>
      <c r="D140" s="52">
        <f>D141+D142+D143</f>
        <v>0</v>
      </c>
      <c r="E140" s="558">
        <f>E141+E142+E143</f>
        <v>0</v>
      </c>
      <c r="F140" s="523"/>
    </row>
    <row r="141" spans="1:6" ht="30">
      <c r="A141" s="562"/>
      <c r="B141" s="99" t="s">
        <v>513</v>
      </c>
      <c r="C141" s="560">
        <v>160</v>
      </c>
      <c r="D141" s="52"/>
      <c r="E141" s="558"/>
      <c r="F141" s="523"/>
    </row>
    <row r="142" spans="1:6" ht="30">
      <c r="A142" s="562"/>
      <c r="B142" s="99" t="s">
        <v>514</v>
      </c>
      <c r="C142" s="560">
        <v>161</v>
      </c>
      <c r="D142" s="52"/>
      <c r="E142" s="558"/>
      <c r="F142" s="523"/>
    </row>
    <row r="143" spans="1:6" ht="15">
      <c r="A143" s="562"/>
      <c r="B143" s="99" t="s">
        <v>515</v>
      </c>
      <c r="C143" s="560">
        <v>162</v>
      </c>
      <c r="D143" s="52"/>
      <c r="E143" s="558"/>
      <c r="F143" s="523"/>
    </row>
    <row r="144" spans="1:6" ht="15">
      <c r="A144" s="562"/>
      <c r="B144" s="99" t="s">
        <v>524</v>
      </c>
      <c r="C144" s="560">
        <v>163</v>
      </c>
      <c r="D144" s="52"/>
      <c r="E144" s="558"/>
      <c r="F144" s="523"/>
    </row>
    <row r="145" spans="1:6" ht="45">
      <c r="A145" s="562"/>
      <c r="B145" s="99" t="s">
        <v>525</v>
      </c>
      <c r="C145" s="560">
        <v>164</v>
      </c>
      <c r="D145" s="52">
        <f>D146+D150</f>
        <v>0</v>
      </c>
      <c r="E145" s="558">
        <f>E146+E150</f>
        <v>0</v>
      </c>
      <c r="F145" s="523"/>
    </row>
    <row r="146" spans="1:6" s="97" customFormat="1" ht="15">
      <c r="A146" s="562"/>
      <c r="B146" s="99" t="s">
        <v>159</v>
      </c>
      <c r="C146" s="560">
        <v>165</v>
      </c>
      <c r="D146" s="52">
        <f>D147+D148+D149</f>
        <v>0</v>
      </c>
      <c r="E146" s="558">
        <f>E147+E148+E149</f>
        <v>0</v>
      </c>
      <c r="F146" s="523"/>
    </row>
    <row r="147" spans="1:6" ht="30">
      <c r="A147" s="562"/>
      <c r="B147" s="99" t="s">
        <v>513</v>
      </c>
      <c r="C147" s="560">
        <v>166</v>
      </c>
      <c r="D147" s="52"/>
      <c r="E147" s="558"/>
      <c r="F147" s="523"/>
    </row>
    <row r="148" spans="1:6" ht="30">
      <c r="A148" s="562"/>
      <c r="B148" s="99" t="s">
        <v>514</v>
      </c>
      <c r="C148" s="560">
        <v>167</v>
      </c>
      <c r="D148" s="52"/>
      <c r="E148" s="558"/>
      <c r="F148" s="523"/>
    </row>
    <row r="149" spans="1:6" ht="15">
      <c r="A149" s="562"/>
      <c r="B149" s="99" t="s">
        <v>515</v>
      </c>
      <c r="C149" s="560">
        <v>168</v>
      </c>
      <c r="D149" s="52"/>
      <c r="E149" s="558"/>
      <c r="F149" s="523"/>
    </row>
    <row r="150" spans="1:6" ht="15">
      <c r="A150" s="562"/>
      <c r="B150" s="99" t="s">
        <v>526</v>
      </c>
      <c r="C150" s="560">
        <v>169</v>
      </c>
      <c r="D150" s="52"/>
      <c r="E150" s="558"/>
      <c r="F150" s="523"/>
    </row>
    <row r="151" spans="1:6" s="97" customFormat="1" ht="15">
      <c r="A151" s="562"/>
      <c r="B151" s="99" t="s">
        <v>1010</v>
      </c>
      <c r="C151" s="560">
        <v>170</v>
      </c>
      <c r="D151" s="52">
        <f>D132+D139+D145+D158</f>
        <v>0</v>
      </c>
      <c r="E151" s="558">
        <f>E132+E139+E145+E158</f>
        <v>0</v>
      </c>
      <c r="F151" s="523"/>
    </row>
    <row r="152" spans="1:6" s="97" customFormat="1" ht="15">
      <c r="A152" s="557" t="s">
        <v>437</v>
      </c>
      <c r="B152" s="99" t="s">
        <v>527</v>
      </c>
      <c r="C152" s="560">
        <v>171</v>
      </c>
      <c r="D152" s="52">
        <f>D131+D151</f>
        <v>0</v>
      </c>
      <c r="E152" s="558">
        <f>E131+E151</f>
        <v>0</v>
      </c>
      <c r="F152" s="523"/>
    </row>
    <row r="153" spans="1:6" ht="30">
      <c r="A153" s="557"/>
      <c r="B153" s="99" t="s">
        <v>160</v>
      </c>
      <c r="C153" s="560">
        <v>172</v>
      </c>
      <c r="D153" s="52"/>
      <c r="E153" s="558"/>
      <c r="F153" s="523"/>
    </row>
    <row r="154" spans="1:6" ht="45">
      <c r="A154" s="557"/>
      <c r="B154" s="99" t="s">
        <v>161</v>
      </c>
      <c r="C154" s="560">
        <v>173</v>
      </c>
      <c r="D154" s="52"/>
      <c r="E154" s="558"/>
      <c r="F154" s="523"/>
    </row>
    <row r="155" spans="1:6" s="97" customFormat="1" ht="15">
      <c r="A155" s="557"/>
      <c r="B155" s="99" t="s">
        <v>162</v>
      </c>
      <c r="C155" s="560">
        <v>174</v>
      </c>
      <c r="D155" s="52">
        <f>D153+D154</f>
        <v>0</v>
      </c>
      <c r="E155" s="558">
        <f>E153+E154</f>
        <v>0</v>
      </c>
      <c r="F155" s="523"/>
    </row>
    <row r="156" spans="1:6" ht="45">
      <c r="A156" s="557"/>
      <c r="B156" s="99" t="s">
        <v>528</v>
      </c>
      <c r="C156" s="560">
        <v>175</v>
      </c>
      <c r="D156" s="52"/>
      <c r="E156" s="558"/>
      <c r="F156" s="535" t="s">
        <v>163</v>
      </c>
    </row>
    <row r="157" spans="1:6" ht="30">
      <c r="A157" s="557"/>
      <c r="B157" s="99" t="s">
        <v>529</v>
      </c>
      <c r="C157" s="560">
        <v>176</v>
      </c>
      <c r="D157" s="52"/>
      <c r="E157" s="558"/>
      <c r="F157" s="536"/>
    </row>
    <row r="158" spans="1:6" ht="30">
      <c r="A158" s="557"/>
      <c r="B158" s="99" t="s">
        <v>530</v>
      </c>
      <c r="C158" s="560">
        <v>177</v>
      </c>
      <c r="D158" s="52"/>
      <c r="E158" s="558"/>
      <c r="F158" s="535" t="s">
        <v>163</v>
      </c>
    </row>
    <row r="159" spans="1:6" ht="30">
      <c r="A159" s="557"/>
      <c r="B159" s="99" t="s">
        <v>531</v>
      </c>
      <c r="C159" s="560">
        <v>178</v>
      </c>
      <c r="D159" s="52"/>
      <c r="E159" s="558"/>
      <c r="F159" s="536"/>
    </row>
    <row r="160" spans="1:6" ht="15">
      <c r="A160" s="552" t="s">
        <v>164</v>
      </c>
      <c r="B160" s="99" t="s">
        <v>165</v>
      </c>
      <c r="C160" s="125">
        <v>185</v>
      </c>
      <c r="D160" s="48" t="s">
        <v>341</v>
      </c>
      <c r="E160" s="554" t="s">
        <v>341</v>
      </c>
      <c r="F160" s="537" t="s">
        <v>320</v>
      </c>
    </row>
    <row r="161" spans="1:6" ht="30">
      <c r="A161" s="557"/>
      <c r="B161" s="99" t="s">
        <v>906</v>
      </c>
      <c r="C161" s="560">
        <v>186</v>
      </c>
      <c r="D161" s="52">
        <f>D162+D166</f>
        <v>0</v>
      </c>
      <c r="E161" s="558">
        <f>E162+E166</f>
        <v>0</v>
      </c>
      <c r="F161" s="523"/>
    </row>
    <row r="162" spans="1:6" s="97" customFormat="1" ht="15">
      <c r="A162" s="557"/>
      <c r="B162" s="99" t="s">
        <v>166</v>
      </c>
      <c r="C162" s="560">
        <v>187</v>
      </c>
      <c r="D162" s="52">
        <f>D163+D164+D165</f>
        <v>0</v>
      </c>
      <c r="E162" s="558">
        <f>E163+E164+E165</f>
        <v>0</v>
      </c>
      <c r="F162" s="523"/>
    </row>
    <row r="163" spans="1:6" ht="30">
      <c r="A163" s="557"/>
      <c r="B163" s="99" t="s">
        <v>513</v>
      </c>
      <c r="C163" s="560">
        <v>188</v>
      </c>
      <c r="D163" s="52"/>
      <c r="E163" s="558"/>
      <c r="F163" s="523"/>
    </row>
    <row r="164" spans="1:6" ht="30">
      <c r="A164" s="557"/>
      <c r="B164" s="99" t="s">
        <v>514</v>
      </c>
      <c r="C164" s="560">
        <v>189</v>
      </c>
      <c r="D164" s="52"/>
      <c r="E164" s="558"/>
      <c r="F164" s="523"/>
    </row>
    <row r="165" spans="1:6" ht="15">
      <c r="A165" s="557"/>
      <c r="B165" s="99" t="s">
        <v>515</v>
      </c>
      <c r="C165" s="560">
        <v>190</v>
      </c>
      <c r="D165" s="52"/>
      <c r="E165" s="558"/>
      <c r="F165" s="523"/>
    </row>
    <row r="166" spans="1:6" ht="15">
      <c r="A166" s="557"/>
      <c r="B166" s="99" t="s">
        <v>532</v>
      </c>
      <c r="C166" s="560">
        <v>191</v>
      </c>
      <c r="D166" s="52"/>
      <c r="E166" s="558"/>
      <c r="F166" s="523"/>
    </row>
    <row r="167" spans="1:6" ht="28.5">
      <c r="A167" s="557"/>
      <c r="B167" s="137" t="s">
        <v>771</v>
      </c>
      <c r="C167" s="138" t="s">
        <v>774</v>
      </c>
      <c r="D167" s="232" t="s">
        <v>146</v>
      </c>
      <c r="E167" s="558"/>
      <c r="F167" s="523"/>
    </row>
    <row r="168" spans="1:6" s="97" customFormat="1" ht="30">
      <c r="A168" s="562"/>
      <c r="B168" s="99" t="s">
        <v>167</v>
      </c>
      <c r="C168" s="560">
        <v>192</v>
      </c>
      <c r="D168" s="52">
        <f>D169+D173</f>
        <v>0</v>
      </c>
      <c r="E168" s="558">
        <f>E169+E173</f>
        <v>0</v>
      </c>
      <c r="F168" s="524"/>
    </row>
    <row r="169" spans="1:6" s="97" customFormat="1" ht="15">
      <c r="A169" s="562"/>
      <c r="B169" s="99" t="s">
        <v>168</v>
      </c>
      <c r="C169" s="560">
        <v>193</v>
      </c>
      <c r="D169" s="52">
        <f>D170+D171+D172</f>
        <v>0</v>
      </c>
      <c r="E169" s="558">
        <f>E170+E171+E172</f>
        <v>0</v>
      </c>
      <c r="F169" s="523"/>
    </row>
    <row r="170" spans="1:6" ht="30">
      <c r="A170" s="562"/>
      <c r="B170" s="99" t="s">
        <v>513</v>
      </c>
      <c r="C170" s="560">
        <v>194</v>
      </c>
      <c r="D170" s="52"/>
      <c r="E170" s="558"/>
      <c r="F170" s="523"/>
    </row>
    <row r="171" spans="1:6" ht="30">
      <c r="A171" s="562"/>
      <c r="B171" s="99" t="s">
        <v>533</v>
      </c>
      <c r="C171" s="560">
        <v>195</v>
      </c>
      <c r="D171" s="52"/>
      <c r="E171" s="558"/>
      <c r="F171" s="523"/>
    </row>
    <row r="172" spans="1:6" ht="15">
      <c r="A172" s="562"/>
      <c r="B172" s="99" t="s">
        <v>515</v>
      </c>
      <c r="C172" s="560">
        <v>196</v>
      </c>
      <c r="D172" s="52"/>
      <c r="E172" s="558"/>
      <c r="F172" s="523"/>
    </row>
    <row r="173" spans="1:6" ht="15">
      <c r="A173" s="562"/>
      <c r="B173" s="99" t="s">
        <v>532</v>
      </c>
      <c r="C173" s="560">
        <v>197</v>
      </c>
      <c r="D173" s="52"/>
      <c r="E173" s="558"/>
      <c r="F173" s="523"/>
    </row>
    <row r="174" spans="1:6" ht="45">
      <c r="A174" s="557"/>
      <c r="B174" s="99" t="s">
        <v>169</v>
      </c>
      <c r="C174" s="560">
        <v>198</v>
      </c>
      <c r="D174" s="52"/>
      <c r="E174" s="558"/>
      <c r="F174" s="523"/>
    </row>
    <row r="175" spans="1:6" s="97" customFormat="1" ht="15">
      <c r="A175" s="557"/>
      <c r="B175" s="99" t="s">
        <v>534</v>
      </c>
      <c r="C175" s="560">
        <v>199</v>
      </c>
      <c r="D175" s="52">
        <f>D176+D177+D178</f>
        <v>0</v>
      </c>
      <c r="E175" s="558">
        <f>E176+E177+E178</f>
        <v>0</v>
      </c>
      <c r="F175" s="523"/>
    </row>
    <row r="176" spans="1:6" ht="30">
      <c r="A176" s="557"/>
      <c r="B176" s="99" t="s">
        <v>513</v>
      </c>
      <c r="C176" s="560">
        <v>200</v>
      </c>
      <c r="D176" s="52"/>
      <c r="E176" s="558"/>
      <c r="F176" s="523"/>
    </row>
    <row r="177" spans="1:6" ht="30">
      <c r="A177" s="557"/>
      <c r="B177" s="99" t="s">
        <v>514</v>
      </c>
      <c r="C177" s="560">
        <v>201</v>
      </c>
      <c r="D177" s="52"/>
      <c r="E177" s="558"/>
      <c r="F177" s="523"/>
    </row>
    <row r="178" spans="1:6" ht="15">
      <c r="A178" s="557"/>
      <c r="B178" s="99" t="s">
        <v>515</v>
      </c>
      <c r="C178" s="560">
        <v>202</v>
      </c>
      <c r="D178" s="52"/>
      <c r="E178" s="558"/>
      <c r="F178" s="523"/>
    </row>
    <row r="179" spans="1:6" ht="15">
      <c r="A179" s="557"/>
      <c r="B179" s="99" t="s">
        <v>532</v>
      </c>
      <c r="C179" s="560">
        <v>203</v>
      </c>
      <c r="D179" s="52"/>
      <c r="E179" s="558"/>
      <c r="F179" s="523"/>
    </row>
    <row r="180" spans="1:6" s="97" customFormat="1" ht="30">
      <c r="A180" s="557"/>
      <c r="B180" s="99" t="s">
        <v>170</v>
      </c>
      <c r="C180" s="560">
        <v>204</v>
      </c>
      <c r="D180" s="52">
        <f>D181+D185</f>
        <v>0</v>
      </c>
      <c r="E180" s="558">
        <f>E181+E185</f>
        <v>0</v>
      </c>
      <c r="F180" s="538" t="s">
        <v>171</v>
      </c>
    </row>
    <row r="181" spans="1:6" s="97" customFormat="1" ht="15">
      <c r="A181" s="557"/>
      <c r="B181" s="99" t="s">
        <v>535</v>
      </c>
      <c r="C181" s="560">
        <v>205</v>
      </c>
      <c r="D181" s="52">
        <f>D182+D183+D184</f>
        <v>0</v>
      </c>
      <c r="E181" s="558">
        <f>E182+E183+E184</f>
        <v>0</v>
      </c>
      <c r="F181" s="523"/>
    </row>
    <row r="182" spans="1:6" ht="30">
      <c r="A182" s="557"/>
      <c r="B182" s="99" t="s">
        <v>513</v>
      </c>
      <c r="C182" s="560">
        <v>206</v>
      </c>
      <c r="D182" s="52"/>
      <c r="E182" s="558"/>
      <c r="F182" s="523"/>
    </row>
    <row r="183" spans="1:6" ht="30">
      <c r="A183" s="557"/>
      <c r="B183" s="99" t="s">
        <v>514</v>
      </c>
      <c r="C183" s="560">
        <v>207</v>
      </c>
      <c r="D183" s="52"/>
      <c r="E183" s="558"/>
      <c r="F183" s="523"/>
    </row>
    <row r="184" spans="1:6" ht="15">
      <c r="A184" s="557"/>
      <c r="B184" s="99" t="s">
        <v>515</v>
      </c>
      <c r="C184" s="560">
        <v>208</v>
      </c>
      <c r="D184" s="52"/>
      <c r="E184" s="558"/>
      <c r="F184" s="523"/>
    </row>
    <row r="185" spans="1:6" ht="15">
      <c r="A185" s="557"/>
      <c r="B185" s="99" t="s">
        <v>532</v>
      </c>
      <c r="C185" s="560">
        <v>209</v>
      </c>
      <c r="D185" s="52"/>
      <c r="E185" s="558"/>
      <c r="F185" s="523"/>
    </row>
    <row r="186" spans="1:6" s="97" customFormat="1" ht="15">
      <c r="A186" s="557"/>
      <c r="B186" s="99" t="s">
        <v>172</v>
      </c>
      <c r="C186" s="560">
        <v>210</v>
      </c>
      <c r="D186" s="52">
        <f>D161+D168+D174+D180+D216</f>
        <v>0</v>
      </c>
      <c r="E186" s="558">
        <f>E161+E168+E174+E180+E216</f>
        <v>0</v>
      </c>
      <c r="F186" s="523"/>
    </row>
    <row r="187" spans="1:6" ht="30">
      <c r="A187" s="562"/>
      <c r="B187" s="99" t="s">
        <v>536</v>
      </c>
      <c r="C187" s="560">
        <v>211</v>
      </c>
      <c r="D187" s="48" t="s">
        <v>341</v>
      </c>
      <c r="E187" s="554" t="s">
        <v>341</v>
      </c>
      <c r="F187" s="539" t="s">
        <v>341</v>
      </c>
    </row>
    <row r="188" spans="1:6" s="100" customFormat="1" ht="15">
      <c r="A188" s="562"/>
      <c r="B188" s="99" t="s">
        <v>173</v>
      </c>
      <c r="C188" s="560">
        <v>212</v>
      </c>
      <c r="D188" s="48" t="s">
        <v>341</v>
      </c>
      <c r="E188" s="554" t="s">
        <v>341</v>
      </c>
      <c r="F188" s="539" t="s">
        <v>341</v>
      </c>
    </row>
    <row r="189" spans="1:6" ht="30">
      <c r="A189" s="562"/>
      <c r="B189" s="99" t="s">
        <v>513</v>
      </c>
      <c r="C189" s="560">
        <v>213</v>
      </c>
      <c r="D189" s="48" t="s">
        <v>341</v>
      </c>
      <c r="E189" s="554" t="s">
        <v>341</v>
      </c>
      <c r="F189" s="539" t="s">
        <v>341</v>
      </c>
    </row>
    <row r="190" spans="1:6" ht="30">
      <c r="A190" s="562"/>
      <c r="B190" s="99" t="s">
        <v>514</v>
      </c>
      <c r="C190" s="560">
        <v>214</v>
      </c>
      <c r="D190" s="48" t="s">
        <v>341</v>
      </c>
      <c r="E190" s="554" t="s">
        <v>341</v>
      </c>
      <c r="F190" s="539" t="s">
        <v>341</v>
      </c>
    </row>
    <row r="191" spans="1:6" ht="15">
      <c r="A191" s="562"/>
      <c r="B191" s="99" t="s">
        <v>515</v>
      </c>
      <c r="C191" s="560">
        <v>215</v>
      </c>
      <c r="D191" s="48" t="s">
        <v>341</v>
      </c>
      <c r="E191" s="554" t="s">
        <v>341</v>
      </c>
      <c r="F191" s="539" t="s">
        <v>341</v>
      </c>
    </row>
    <row r="192" spans="1:6" ht="15">
      <c r="A192" s="562"/>
      <c r="B192" s="99" t="s">
        <v>532</v>
      </c>
      <c r="C192" s="560">
        <v>216</v>
      </c>
      <c r="D192" s="48" t="s">
        <v>341</v>
      </c>
      <c r="E192" s="554" t="s">
        <v>341</v>
      </c>
      <c r="F192" s="539" t="s">
        <v>341</v>
      </c>
    </row>
    <row r="193" spans="1:6" ht="45">
      <c r="A193" s="562"/>
      <c r="B193" s="99" t="s">
        <v>537</v>
      </c>
      <c r="C193" s="560">
        <v>217</v>
      </c>
      <c r="D193" s="48" t="s">
        <v>341</v>
      </c>
      <c r="E193" s="554" t="s">
        <v>341</v>
      </c>
      <c r="F193" s="539" t="s">
        <v>341</v>
      </c>
    </row>
    <row r="194" spans="1:6" s="100" customFormat="1" ht="15">
      <c r="A194" s="562"/>
      <c r="B194" s="99" t="s">
        <v>174</v>
      </c>
      <c r="C194" s="560">
        <v>218</v>
      </c>
      <c r="D194" s="48" t="s">
        <v>341</v>
      </c>
      <c r="E194" s="554" t="s">
        <v>341</v>
      </c>
      <c r="F194" s="539" t="s">
        <v>341</v>
      </c>
    </row>
    <row r="195" spans="1:6" ht="30">
      <c r="A195" s="562"/>
      <c r="B195" s="99" t="s">
        <v>513</v>
      </c>
      <c r="C195" s="560">
        <v>219</v>
      </c>
      <c r="D195" s="48" t="s">
        <v>341</v>
      </c>
      <c r="E195" s="554" t="s">
        <v>341</v>
      </c>
      <c r="F195" s="539" t="s">
        <v>341</v>
      </c>
    </row>
    <row r="196" spans="1:6" ht="30">
      <c r="A196" s="562"/>
      <c r="B196" s="99" t="s">
        <v>514</v>
      </c>
      <c r="C196" s="560">
        <v>220</v>
      </c>
      <c r="D196" s="48" t="s">
        <v>341</v>
      </c>
      <c r="E196" s="554" t="s">
        <v>341</v>
      </c>
      <c r="F196" s="539" t="s">
        <v>341</v>
      </c>
    </row>
    <row r="197" spans="1:6" ht="15">
      <c r="A197" s="562"/>
      <c r="B197" s="99" t="s">
        <v>515</v>
      </c>
      <c r="C197" s="560">
        <v>221</v>
      </c>
      <c r="D197" s="48" t="s">
        <v>341</v>
      </c>
      <c r="E197" s="554" t="s">
        <v>341</v>
      </c>
      <c r="F197" s="539" t="s">
        <v>341</v>
      </c>
    </row>
    <row r="198" spans="1:6" ht="15">
      <c r="A198" s="562"/>
      <c r="B198" s="99" t="s">
        <v>532</v>
      </c>
      <c r="C198" s="560">
        <v>222</v>
      </c>
      <c r="D198" s="48" t="s">
        <v>341</v>
      </c>
      <c r="E198" s="554" t="s">
        <v>341</v>
      </c>
      <c r="F198" s="539" t="s">
        <v>341</v>
      </c>
    </row>
    <row r="199" spans="1:6" ht="45">
      <c r="A199" s="562"/>
      <c r="B199" s="99" t="s">
        <v>538</v>
      </c>
      <c r="C199" s="560">
        <v>223</v>
      </c>
      <c r="D199" s="48" t="s">
        <v>341</v>
      </c>
      <c r="E199" s="554" t="s">
        <v>341</v>
      </c>
      <c r="F199" s="539" t="s">
        <v>341</v>
      </c>
    </row>
    <row r="200" spans="1:6" s="100" customFormat="1" ht="15">
      <c r="A200" s="562"/>
      <c r="B200" s="99" t="s">
        <v>175</v>
      </c>
      <c r="C200" s="560">
        <v>224</v>
      </c>
      <c r="D200" s="48" t="s">
        <v>341</v>
      </c>
      <c r="E200" s="554" t="s">
        <v>341</v>
      </c>
      <c r="F200" s="539" t="s">
        <v>341</v>
      </c>
    </row>
    <row r="201" spans="1:6" ht="30">
      <c r="A201" s="562"/>
      <c r="B201" s="99" t="s">
        <v>513</v>
      </c>
      <c r="C201" s="560">
        <v>225</v>
      </c>
      <c r="D201" s="48" t="s">
        <v>341</v>
      </c>
      <c r="E201" s="554" t="s">
        <v>341</v>
      </c>
      <c r="F201" s="539" t="s">
        <v>341</v>
      </c>
    </row>
    <row r="202" spans="1:6" ht="30">
      <c r="A202" s="562"/>
      <c r="B202" s="99" t="s">
        <v>514</v>
      </c>
      <c r="C202" s="560">
        <v>226</v>
      </c>
      <c r="D202" s="48" t="s">
        <v>341</v>
      </c>
      <c r="E202" s="554" t="s">
        <v>341</v>
      </c>
      <c r="F202" s="539" t="s">
        <v>341</v>
      </c>
    </row>
    <row r="203" spans="1:6" ht="15">
      <c r="A203" s="562"/>
      <c r="B203" s="99" t="s">
        <v>515</v>
      </c>
      <c r="C203" s="560">
        <v>227</v>
      </c>
      <c r="D203" s="48" t="s">
        <v>341</v>
      </c>
      <c r="E203" s="554" t="s">
        <v>341</v>
      </c>
      <c r="F203" s="539" t="s">
        <v>341</v>
      </c>
    </row>
    <row r="204" spans="1:6" ht="15">
      <c r="A204" s="562"/>
      <c r="B204" s="99" t="s">
        <v>532</v>
      </c>
      <c r="C204" s="560">
        <v>228</v>
      </c>
      <c r="D204" s="48" t="s">
        <v>341</v>
      </c>
      <c r="E204" s="554" t="s">
        <v>341</v>
      </c>
      <c r="F204" s="539" t="s">
        <v>341</v>
      </c>
    </row>
    <row r="205" spans="1:6" ht="30">
      <c r="A205" s="562"/>
      <c r="B205" s="99" t="s">
        <v>176</v>
      </c>
      <c r="C205" s="560">
        <v>229</v>
      </c>
      <c r="D205" s="48" t="s">
        <v>341</v>
      </c>
      <c r="E205" s="554" t="s">
        <v>341</v>
      </c>
      <c r="F205" s="539" t="s">
        <v>341</v>
      </c>
    </row>
    <row r="206" spans="1:6" s="100" customFormat="1" ht="15">
      <c r="A206" s="562"/>
      <c r="B206" s="99" t="s">
        <v>177</v>
      </c>
      <c r="C206" s="553">
        <v>230</v>
      </c>
      <c r="D206" s="48" t="s">
        <v>341</v>
      </c>
      <c r="E206" s="554" t="s">
        <v>341</v>
      </c>
      <c r="F206" s="539" t="s">
        <v>341</v>
      </c>
    </row>
    <row r="207" spans="1:6" ht="30">
      <c r="A207" s="562"/>
      <c r="B207" s="99" t="s">
        <v>513</v>
      </c>
      <c r="C207" s="553">
        <v>231</v>
      </c>
      <c r="D207" s="48" t="s">
        <v>341</v>
      </c>
      <c r="E207" s="554" t="s">
        <v>341</v>
      </c>
      <c r="F207" s="539" t="s">
        <v>341</v>
      </c>
    </row>
    <row r="208" spans="1:6" ht="30">
      <c r="A208" s="562"/>
      <c r="B208" s="99" t="s">
        <v>539</v>
      </c>
      <c r="C208" s="553">
        <v>232</v>
      </c>
      <c r="D208" s="48" t="s">
        <v>341</v>
      </c>
      <c r="E208" s="554" t="s">
        <v>341</v>
      </c>
      <c r="F208" s="539" t="s">
        <v>341</v>
      </c>
    </row>
    <row r="209" spans="1:6" ht="15">
      <c r="A209" s="562"/>
      <c r="B209" s="99" t="s">
        <v>515</v>
      </c>
      <c r="C209" s="553">
        <v>233</v>
      </c>
      <c r="D209" s="48" t="s">
        <v>341</v>
      </c>
      <c r="E209" s="554" t="s">
        <v>341</v>
      </c>
      <c r="F209" s="539" t="s">
        <v>341</v>
      </c>
    </row>
    <row r="210" spans="1:6" ht="15">
      <c r="A210" s="562"/>
      <c r="B210" s="99" t="s">
        <v>532</v>
      </c>
      <c r="C210" s="553">
        <v>234</v>
      </c>
      <c r="D210" s="48" t="s">
        <v>341</v>
      </c>
      <c r="E210" s="554" t="s">
        <v>341</v>
      </c>
      <c r="F210" s="539" t="s">
        <v>341</v>
      </c>
    </row>
    <row r="211" spans="1:6" ht="15">
      <c r="A211" s="557"/>
      <c r="B211" s="99" t="s">
        <v>540</v>
      </c>
      <c r="C211" s="560">
        <v>235</v>
      </c>
      <c r="D211" s="48" t="s">
        <v>341</v>
      </c>
      <c r="E211" s="554" t="s">
        <v>341</v>
      </c>
      <c r="F211" s="540" t="s">
        <v>341</v>
      </c>
    </row>
    <row r="212" spans="1:6" ht="15">
      <c r="A212" s="557"/>
      <c r="B212" s="99" t="s">
        <v>541</v>
      </c>
      <c r="C212" s="560">
        <v>236</v>
      </c>
      <c r="D212" s="48" t="s">
        <v>341</v>
      </c>
      <c r="E212" s="554" t="s">
        <v>341</v>
      </c>
      <c r="F212" s="540" t="s">
        <v>320</v>
      </c>
    </row>
    <row r="213" spans="1:6" ht="30">
      <c r="A213" s="557"/>
      <c r="B213" s="99" t="s">
        <v>178</v>
      </c>
      <c r="C213" s="560">
        <v>237</v>
      </c>
      <c r="D213" s="52"/>
      <c r="E213" s="558"/>
      <c r="F213" s="523"/>
    </row>
    <row r="214" spans="1:6" ht="45">
      <c r="A214" s="557"/>
      <c r="B214" s="99" t="s">
        <v>161</v>
      </c>
      <c r="C214" s="560">
        <v>238</v>
      </c>
      <c r="D214" s="52"/>
      <c r="E214" s="558"/>
      <c r="F214" s="523"/>
    </row>
    <row r="215" spans="1:6" s="97" customFormat="1" ht="15">
      <c r="A215" s="557"/>
      <c r="B215" s="99" t="s">
        <v>179</v>
      </c>
      <c r="C215" s="560">
        <v>239</v>
      </c>
      <c r="D215" s="52">
        <f>D213+D214</f>
        <v>0</v>
      </c>
      <c r="E215" s="558">
        <f>E213+E214</f>
        <v>0</v>
      </c>
      <c r="F215" s="523"/>
    </row>
    <row r="216" spans="1:6" ht="30">
      <c r="A216" s="557"/>
      <c r="B216" s="99" t="s">
        <v>542</v>
      </c>
      <c r="C216" s="560">
        <v>240</v>
      </c>
      <c r="D216" s="52"/>
      <c r="E216" s="558"/>
      <c r="F216" s="523"/>
    </row>
    <row r="217" spans="1:6" ht="30">
      <c r="A217" s="557"/>
      <c r="B217" s="99" t="s">
        <v>543</v>
      </c>
      <c r="C217" s="560">
        <v>241</v>
      </c>
      <c r="D217" s="52"/>
      <c r="E217" s="558"/>
      <c r="F217" s="523"/>
    </row>
    <row r="218" spans="1:6" ht="30">
      <c r="A218" s="557"/>
      <c r="B218" s="99" t="s">
        <v>180</v>
      </c>
      <c r="C218" s="560">
        <v>242</v>
      </c>
      <c r="D218" s="48" t="s">
        <v>341</v>
      </c>
      <c r="E218" s="554" t="s">
        <v>341</v>
      </c>
      <c r="F218" s="539" t="s">
        <v>341</v>
      </c>
    </row>
    <row r="219" spans="1:6" ht="30">
      <c r="A219" s="557"/>
      <c r="B219" s="99" t="s">
        <v>544</v>
      </c>
      <c r="C219" s="560">
        <v>243</v>
      </c>
      <c r="D219" s="48" t="s">
        <v>341</v>
      </c>
      <c r="E219" s="554" t="s">
        <v>341</v>
      </c>
      <c r="F219" s="539" t="s">
        <v>341</v>
      </c>
    </row>
    <row r="220" spans="1:6" ht="15">
      <c r="A220" s="552" t="s">
        <v>181</v>
      </c>
      <c r="B220" s="99" t="s">
        <v>182</v>
      </c>
      <c r="C220" s="125">
        <v>250</v>
      </c>
      <c r="D220" s="48" t="s">
        <v>341</v>
      </c>
      <c r="E220" s="554" t="s">
        <v>341</v>
      </c>
      <c r="F220" s="521" t="s">
        <v>341</v>
      </c>
    </row>
    <row r="221" spans="1:6" ht="30">
      <c r="A221" s="557"/>
      <c r="B221" s="99" t="s">
        <v>183</v>
      </c>
      <c r="C221" s="125">
        <v>251</v>
      </c>
      <c r="D221" s="48" t="s">
        <v>341</v>
      </c>
      <c r="E221" s="554" t="s">
        <v>341</v>
      </c>
      <c r="F221" s="521" t="s">
        <v>341</v>
      </c>
    </row>
    <row r="222" spans="1:6" ht="45">
      <c r="A222" s="559" t="s">
        <v>184</v>
      </c>
      <c r="B222" s="99" t="s">
        <v>545</v>
      </c>
      <c r="C222" s="125">
        <v>252</v>
      </c>
      <c r="D222" s="48" t="s">
        <v>341</v>
      </c>
      <c r="E222" s="554" t="s">
        <v>341</v>
      </c>
      <c r="F222" s="521" t="s">
        <v>341</v>
      </c>
    </row>
    <row r="223" spans="1:6" ht="30">
      <c r="A223" s="562"/>
      <c r="B223" s="99" t="s">
        <v>546</v>
      </c>
      <c r="C223" s="560">
        <v>253</v>
      </c>
      <c r="D223" s="52"/>
      <c r="E223" s="558"/>
      <c r="F223" s="523"/>
    </row>
    <row r="224" spans="1:6" ht="30">
      <c r="A224" s="562"/>
      <c r="B224" s="99" t="s">
        <v>547</v>
      </c>
      <c r="C224" s="560">
        <v>254</v>
      </c>
      <c r="D224" s="52"/>
      <c r="E224" s="558"/>
      <c r="F224" s="523"/>
    </row>
    <row r="225" spans="1:6" ht="30">
      <c r="A225" s="562"/>
      <c r="B225" s="99" t="s">
        <v>548</v>
      </c>
      <c r="C225" s="560">
        <v>255</v>
      </c>
      <c r="D225" s="52"/>
      <c r="E225" s="558"/>
      <c r="F225" s="523"/>
    </row>
    <row r="226" spans="1:6" ht="30">
      <c r="A226" s="562"/>
      <c r="B226" s="99" t="s">
        <v>185</v>
      </c>
      <c r="C226" s="553" t="s">
        <v>732</v>
      </c>
      <c r="D226" s="52"/>
      <c r="E226" s="558"/>
      <c r="F226" s="523"/>
    </row>
    <row r="227" spans="1:6" s="97" customFormat="1" ht="30">
      <c r="A227" s="559"/>
      <c r="B227" s="99" t="s">
        <v>549</v>
      </c>
      <c r="C227" s="560">
        <v>256</v>
      </c>
      <c r="D227" s="52">
        <f>D223+D224+D225+D226</f>
        <v>0</v>
      </c>
      <c r="E227" s="558">
        <f>E223+E224+E225+E226</f>
        <v>0</v>
      </c>
      <c r="F227" s="523"/>
    </row>
    <row r="228" spans="1:6" ht="45">
      <c r="A228" s="559" t="s">
        <v>186</v>
      </c>
      <c r="B228" s="99" t="s">
        <v>550</v>
      </c>
      <c r="C228" s="125">
        <v>260</v>
      </c>
      <c r="D228" s="52" t="s">
        <v>341</v>
      </c>
      <c r="E228" s="558" t="s">
        <v>341</v>
      </c>
      <c r="F228" s="521" t="s">
        <v>341</v>
      </c>
    </row>
    <row r="229" spans="1:6" ht="30">
      <c r="A229" s="562"/>
      <c r="B229" s="99" t="s">
        <v>551</v>
      </c>
      <c r="C229" s="560">
        <v>261</v>
      </c>
      <c r="D229" s="52"/>
      <c r="E229" s="558"/>
      <c r="F229" s="523"/>
    </row>
    <row r="230" spans="1:6" ht="45">
      <c r="A230" s="562"/>
      <c r="B230" s="99" t="s">
        <v>552</v>
      </c>
      <c r="C230" s="560">
        <v>262</v>
      </c>
      <c r="D230" s="52"/>
      <c r="E230" s="558"/>
      <c r="F230" s="523"/>
    </row>
    <row r="231" spans="1:6" ht="45">
      <c r="A231" s="562"/>
      <c r="B231" s="99" t="s">
        <v>553</v>
      </c>
      <c r="C231" s="553" t="s">
        <v>733</v>
      </c>
      <c r="D231" s="52"/>
      <c r="E231" s="558"/>
      <c r="F231" s="523"/>
    </row>
    <row r="232" spans="1:6" ht="45">
      <c r="A232" s="562"/>
      <c r="B232" s="99" t="s">
        <v>554</v>
      </c>
      <c r="C232" s="560">
        <v>263</v>
      </c>
      <c r="D232" s="52"/>
      <c r="E232" s="558"/>
      <c r="F232" s="523"/>
    </row>
    <row r="233" spans="1:6" ht="45">
      <c r="A233" s="562"/>
      <c r="B233" s="99" t="s">
        <v>555</v>
      </c>
      <c r="C233" s="553" t="s">
        <v>734</v>
      </c>
      <c r="D233" s="52"/>
      <c r="E233" s="558"/>
      <c r="F233" s="529"/>
    </row>
    <row r="234" spans="1:6" s="97" customFormat="1" ht="45">
      <c r="A234" s="557"/>
      <c r="B234" s="99" t="s">
        <v>556</v>
      </c>
      <c r="C234" s="560">
        <v>264</v>
      </c>
      <c r="D234" s="52">
        <f>D229+D230+D231+D232+D233</f>
        <v>0</v>
      </c>
      <c r="E234" s="558">
        <f>E229+E230+E231+E232+E233</f>
        <v>0</v>
      </c>
      <c r="F234" s="523"/>
    </row>
    <row r="235" spans="1:6" ht="15">
      <c r="A235" s="552" t="s">
        <v>187</v>
      </c>
      <c r="B235" s="99" t="s">
        <v>188</v>
      </c>
      <c r="C235" s="125">
        <v>270</v>
      </c>
      <c r="D235" s="48" t="s">
        <v>341</v>
      </c>
      <c r="E235" s="554" t="s">
        <v>341</v>
      </c>
      <c r="F235" s="521" t="s">
        <v>341</v>
      </c>
    </row>
    <row r="236" spans="1:6" ht="45">
      <c r="A236" s="562"/>
      <c r="B236" s="99" t="s">
        <v>557</v>
      </c>
      <c r="C236" s="560">
        <v>271</v>
      </c>
      <c r="D236" s="52"/>
      <c r="E236" s="558"/>
      <c r="F236" s="535" t="s">
        <v>189</v>
      </c>
    </row>
    <row r="237" spans="1:6" ht="30">
      <c r="A237" s="557"/>
      <c r="B237" s="99" t="s">
        <v>558</v>
      </c>
      <c r="C237" s="560">
        <v>272</v>
      </c>
      <c r="D237" s="52"/>
      <c r="E237" s="558"/>
      <c r="F237" s="535" t="s">
        <v>189</v>
      </c>
    </row>
    <row r="238" spans="1:6" ht="30">
      <c r="A238" s="557"/>
      <c r="B238" s="99" t="s">
        <v>559</v>
      </c>
      <c r="C238" s="560">
        <v>273</v>
      </c>
      <c r="D238" s="52"/>
      <c r="E238" s="558"/>
      <c r="F238" s="523"/>
    </row>
    <row r="239" spans="1:6" s="97" customFormat="1" ht="30">
      <c r="A239" s="552"/>
      <c r="B239" s="99" t="s">
        <v>560</v>
      </c>
      <c r="C239" s="560">
        <v>274</v>
      </c>
      <c r="D239" s="52">
        <f>D236+D237+D238</f>
        <v>0</v>
      </c>
      <c r="E239" s="558">
        <f>E236+E237+E238</f>
        <v>0</v>
      </c>
      <c r="F239" s="523"/>
    </row>
    <row r="240" spans="1:7" ht="15">
      <c r="A240" s="552" t="s">
        <v>190</v>
      </c>
      <c r="B240" s="99" t="s">
        <v>191</v>
      </c>
      <c r="C240" s="125">
        <v>280</v>
      </c>
      <c r="D240" s="52" t="s">
        <v>341</v>
      </c>
      <c r="E240" s="558" t="s">
        <v>341</v>
      </c>
      <c r="F240" s="64"/>
      <c r="G240" s="64"/>
    </row>
    <row r="241" spans="1:6" ht="45">
      <c r="A241" s="562"/>
      <c r="B241" s="99" t="s">
        <v>561</v>
      </c>
      <c r="C241" s="560">
        <v>281</v>
      </c>
      <c r="D241" s="52"/>
      <c r="E241" s="558"/>
      <c r="F241" s="535" t="s">
        <v>192</v>
      </c>
    </row>
    <row r="242" spans="1:6" s="97" customFormat="1" ht="30">
      <c r="A242" s="559"/>
      <c r="B242" s="99" t="s">
        <v>562</v>
      </c>
      <c r="C242" s="560">
        <v>282</v>
      </c>
      <c r="D242" s="52">
        <f>D241</f>
        <v>0</v>
      </c>
      <c r="E242" s="558">
        <f>E241</f>
        <v>0</v>
      </c>
      <c r="F242" s="523"/>
    </row>
    <row r="243" spans="1:6" ht="15">
      <c r="A243" s="552" t="s">
        <v>193</v>
      </c>
      <c r="B243" s="99" t="s">
        <v>194</v>
      </c>
      <c r="C243" s="553">
        <v>290</v>
      </c>
      <c r="D243" s="48" t="s">
        <v>341</v>
      </c>
      <c r="E243" s="554" t="s">
        <v>341</v>
      </c>
      <c r="F243" s="521" t="s">
        <v>341</v>
      </c>
    </row>
    <row r="244" spans="1:6" ht="15">
      <c r="A244" s="552" t="s">
        <v>195</v>
      </c>
      <c r="B244" s="99" t="s">
        <v>196</v>
      </c>
      <c r="C244" s="125">
        <v>291</v>
      </c>
      <c r="D244" s="48" t="s">
        <v>341</v>
      </c>
      <c r="E244" s="554" t="s">
        <v>341</v>
      </c>
      <c r="F244" s="521" t="s">
        <v>341</v>
      </c>
    </row>
    <row r="245" spans="1:6" s="97" customFormat="1" ht="60">
      <c r="A245" s="557">
        <v>1</v>
      </c>
      <c r="B245" s="99" t="s">
        <v>563</v>
      </c>
      <c r="C245" s="560">
        <v>292</v>
      </c>
      <c r="D245" s="52">
        <f>D246+D247+D248+D252</f>
        <v>0</v>
      </c>
      <c r="E245" s="558">
        <f>E246+E247+E248+E252</f>
        <v>0</v>
      </c>
      <c r="F245" s="528">
        <f>F246+F247+F248+F252</f>
        <v>0</v>
      </c>
    </row>
    <row r="246" spans="1:6" ht="15">
      <c r="A246" s="557"/>
      <c r="B246" s="99" t="s">
        <v>564</v>
      </c>
      <c r="C246" s="560">
        <v>293</v>
      </c>
      <c r="D246" s="52"/>
      <c r="E246" s="558"/>
      <c r="F246" s="523"/>
    </row>
    <row r="247" spans="1:6" ht="15">
      <c r="A247" s="557"/>
      <c r="B247" s="99" t="s">
        <v>565</v>
      </c>
      <c r="C247" s="560">
        <v>294</v>
      </c>
      <c r="D247" s="52"/>
      <c r="E247" s="558"/>
      <c r="F247" s="523"/>
    </row>
    <row r="248" spans="1:6" s="97" customFormat="1" ht="15">
      <c r="A248" s="557"/>
      <c r="B248" s="99" t="s">
        <v>197</v>
      </c>
      <c r="C248" s="560">
        <v>295</v>
      </c>
      <c r="D248" s="52"/>
      <c r="E248" s="558"/>
      <c r="F248" s="523"/>
    </row>
    <row r="249" spans="1:6" ht="30">
      <c r="A249" s="557"/>
      <c r="B249" s="99" t="s">
        <v>513</v>
      </c>
      <c r="C249" s="560">
        <v>296</v>
      </c>
      <c r="D249" s="52"/>
      <c r="E249" s="558"/>
      <c r="F249" s="523"/>
    </row>
    <row r="250" spans="1:6" ht="30">
      <c r="A250" s="557"/>
      <c r="B250" s="99" t="s">
        <v>514</v>
      </c>
      <c r="C250" s="560">
        <v>297</v>
      </c>
      <c r="D250" s="52"/>
      <c r="E250" s="558"/>
      <c r="F250" s="523"/>
    </row>
    <row r="251" spans="1:6" ht="15">
      <c r="A251" s="557"/>
      <c r="B251" s="99" t="s">
        <v>515</v>
      </c>
      <c r="C251" s="560">
        <v>298</v>
      </c>
      <c r="D251" s="52"/>
      <c r="E251" s="558"/>
      <c r="F251" s="523"/>
    </row>
    <row r="252" spans="1:6" ht="45">
      <c r="A252" s="557"/>
      <c r="B252" s="99" t="s">
        <v>505</v>
      </c>
      <c r="C252" s="560">
        <v>299</v>
      </c>
      <c r="D252" s="52"/>
      <c r="E252" s="558"/>
      <c r="F252" s="523"/>
    </row>
    <row r="253" spans="1:6" s="97" customFormat="1" ht="75">
      <c r="A253" s="557"/>
      <c r="B253" s="99" t="s">
        <v>566</v>
      </c>
      <c r="C253" s="560">
        <v>300</v>
      </c>
      <c r="D253" s="52">
        <f>D254+D255+D256+D261</f>
        <v>0</v>
      </c>
      <c r="E253" s="558">
        <f>E254+E255+E256+E261</f>
        <v>0</v>
      </c>
      <c r="F253" s="524"/>
    </row>
    <row r="254" spans="1:6" ht="15">
      <c r="A254" s="557"/>
      <c r="B254" s="99" t="s">
        <v>567</v>
      </c>
      <c r="C254" s="560">
        <v>301</v>
      </c>
      <c r="D254" s="52"/>
      <c r="E254" s="558"/>
      <c r="F254" s="523"/>
    </row>
    <row r="255" spans="1:6" ht="15">
      <c r="A255" s="557"/>
      <c r="B255" s="99" t="s">
        <v>568</v>
      </c>
      <c r="C255" s="560">
        <v>302</v>
      </c>
      <c r="D255" s="52"/>
      <c r="E255" s="558"/>
      <c r="F255" s="523"/>
    </row>
    <row r="256" spans="1:6" s="97" customFormat="1" ht="15">
      <c r="A256" s="557"/>
      <c r="B256" s="99" t="s">
        <v>198</v>
      </c>
      <c r="C256" s="560">
        <v>303</v>
      </c>
      <c r="D256" s="52">
        <f>D257+D258+D259</f>
        <v>0</v>
      </c>
      <c r="E256" s="558">
        <f>E257+E258+E259</f>
        <v>0</v>
      </c>
      <c r="F256" s="523"/>
    </row>
    <row r="257" spans="1:6" ht="30">
      <c r="A257" s="557"/>
      <c r="B257" s="99" t="s">
        <v>513</v>
      </c>
      <c r="C257" s="560">
        <v>304</v>
      </c>
      <c r="D257" s="52"/>
      <c r="E257" s="558"/>
      <c r="F257" s="523"/>
    </row>
    <row r="258" spans="1:6" ht="30">
      <c r="A258" s="557"/>
      <c r="B258" s="99" t="s">
        <v>514</v>
      </c>
      <c r="C258" s="560">
        <v>305</v>
      </c>
      <c r="D258" s="52"/>
      <c r="E258" s="558"/>
      <c r="F258" s="523"/>
    </row>
    <row r="259" spans="1:6" ht="15">
      <c r="A259" s="557"/>
      <c r="B259" s="99" t="s">
        <v>515</v>
      </c>
      <c r="C259" s="560">
        <v>306</v>
      </c>
      <c r="D259" s="52"/>
      <c r="E259" s="558"/>
      <c r="F259" s="523"/>
    </row>
    <row r="260" spans="1:6" ht="30">
      <c r="A260" s="557"/>
      <c r="B260" s="99" t="s">
        <v>199</v>
      </c>
      <c r="C260" s="553" t="s">
        <v>735</v>
      </c>
      <c r="D260" s="52"/>
      <c r="E260" s="558"/>
      <c r="F260" s="523"/>
    </row>
    <row r="261" spans="1:6" ht="15">
      <c r="A261" s="557"/>
      <c r="B261" s="99" t="s">
        <v>569</v>
      </c>
      <c r="C261" s="560">
        <v>307</v>
      </c>
      <c r="D261" s="52"/>
      <c r="E261" s="558"/>
      <c r="F261" s="523"/>
    </row>
    <row r="262" spans="1:6" ht="30">
      <c r="A262" s="557"/>
      <c r="B262" s="99" t="s">
        <v>200</v>
      </c>
      <c r="C262" s="553">
        <v>308</v>
      </c>
      <c r="D262" s="52"/>
      <c r="E262" s="558"/>
      <c r="F262" s="523"/>
    </row>
    <row r="263" spans="1:6" ht="15">
      <c r="A263" s="552" t="s">
        <v>201</v>
      </c>
      <c r="B263" s="99" t="s">
        <v>202</v>
      </c>
      <c r="C263" s="125">
        <v>315</v>
      </c>
      <c r="D263" s="52" t="s">
        <v>341</v>
      </c>
      <c r="E263" s="558" t="s">
        <v>341</v>
      </c>
      <c r="F263" s="529" t="s">
        <v>203</v>
      </c>
    </row>
    <row r="264" spans="1:6" ht="30">
      <c r="A264" s="557"/>
      <c r="B264" s="99" t="s">
        <v>204</v>
      </c>
      <c r="C264" s="560">
        <v>316</v>
      </c>
      <c r="D264" s="52">
        <f>D265+D266+D267+D271</f>
        <v>0</v>
      </c>
      <c r="E264" s="558">
        <f>E265+E266+E267+E271</f>
        <v>0</v>
      </c>
      <c r="F264" s="523"/>
    </row>
    <row r="265" spans="1:6" ht="15">
      <c r="A265" s="557"/>
      <c r="B265" s="99" t="s">
        <v>570</v>
      </c>
      <c r="C265" s="560">
        <v>317</v>
      </c>
      <c r="D265" s="52"/>
      <c r="E265" s="558"/>
      <c r="F265" s="523"/>
    </row>
    <row r="266" spans="1:6" ht="15">
      <c r="A266" s="557"/>
      <c r="B266" s="99" t="s">
        <v>571</v>
      </c>
      <c r="C266" s="560">
        <v>318</v>
      </c>
      <c r="D266" s="52"/>
      <c r="E266" s="558"/>
      <c r="F266" s="523"/>
    </row>
    <row r="267" spans="1:6" s="97" customFormat="1" ht="15">
      <c r="A267" s="557"/>
      <c r="B267" s="99" t="s">
        <v>205</v>
      </c>
      <c r="C267" s="560">
        <v>319</v>
      </c>
      <c r="D267" s="52">
        <f>D268+D269+D270</f>
        <v>0</v>
      </c>
      <c r="E267" s="558">
        <f>E268+E269+E270</f>
        <v>0</v>
      </c>
      <c r="F267" s="523"/>
    </row>
    <row r="268" spans="1:6" ht="30">
      <c r="A268" s="557"/>
      <c r="B268" s="99" t="s">
        <v>513</v>
      </c>
      <c r="C268" s="560">
        <v>320</v>
      </c>
      <c r="D268" s="52"/>
      <c r="E268" s="558"/>
      <c r="F268" s="523"/>
    </row>
    <row r="269" spans="1:6" ht="30">
      <c r="A269" s="557"/>
      <c r="B269" s="99" t="s">
        <v>514</v>
      </c>
      <c r="C269" s="560">
        <v>321</v>
      </c>
      <c r="D269" s="52"/>
      <c r="E269" s="558"/>
      <c r="F269" s="523"/>
    </row>
    <row r="270" spans="1:6" ht="15">
      <c r="A270" s="557"/>
      <c r="B270" s="99" t="s">
        <v>515</v>
      </c>
      <c r="C270" s="560">
        <v>322</v>
      </c>
      <c r="D270" s="52"/>
      <c r="E270" s="558"/>
      <c r="F270" s="523"/>
    </row>
    <row r="271" spans="1:6" ht="45">
      <c r="A271" s="557"/>
      <c r="B271" s="99" t="s">
        <v>505</v>
      </c>
      <c r="C271" s="560">
        <v>323</v>
      </c>
      <c r="D271" s="52"/>
      <c r="E271" s="558"/>
      <c r="F271" s="523"/>
    </row>
    <row r="272" spans="1:6" ht="30">
      <c r="A272" s="557"/>
      <c r="B272" s="99" t="s">
        <v>206</v>
      </c>
      <c r="C272" s="560">
        <v>324</v>
      </c>
      <c r="D272" s="52">
        <f>D273+D274+D275</f>
        <v>0</v>
      </c>
      <c r="E272" s="558">
        <f>E273+E274+E275</f>
        <v>0</v>
      </c>
      <c r="F272" s="523"/>
    </row>
    <row r="273" spans="1:6" ht="15">
      <c r="A273" s="557"/>
      <c r="B273" s="99" t="s">
        <v>570</v>
      </c>
      <c r="C273" s="560">
        <v>325</v>
      </c>
      <c r="D273" s="52"/>
      <c r="E273" s="558"/>
      <c r="F273" s="523"/>
    </row>
    <row r="274" spans="1:6" ht="15">
      <c r="A274" s="557"/>
      <c r="B274" s="99" t="s">
        <v>572</v>
      </c>
      <c r="C274" s="560">
        <v>326</v>
      </c>
      <c r="D274" s="52"/>
      <c r="E274" s="558"/>
      <c r="F274" s="523"/>
    </row>
    <row r="275" spans="1:6" ht="45">
      <c r="A275" s="552"/>
      <c r="B275" s="99" t="s">
        <v>505</v>
      </c>
      <c r="C275" s="560">
        <v>327</v>
      </c>
      <c r="D275" s="52"/>
      <c r="E275" s="558"/>
      <c r="F275" s="523"/>
    </row>
    <row r="276" spans="1:6" ht="15">
      <c r="A276" s="563"/>
      <c r="B276" s="99" t="s">
        <v>207</v>
      </c>
      <c r="C276" s="560">
        <v>328</v>
      </c>
      <c r="D276" s="52"/>
      <c r="E276" s="558"/>
      <c r="F276" s="523"/>
    </row>
    <row r="277" spans="1:6" ht="15">
      <c r="A277" s="563"/>
      <c r="B277" s="99" t="s">
        <v>208</v>
      </c>
      <c r="C277" s="553" t="s">
        <v>736</v>
      </c>
      <c r="D277" s="52"/>
      <c r="E277" s="558"/>
      <c r="F277" s="523"/>
    </row>
    <row r="278" spans="1:6" ht="60">
      <c r="A278" s="562"/>
      <c r="B278" s="99" t="s">
        <v>209</v>
      </c>
      <c r="C278" s="560">
        <v>329</v>
      </c>
      <c r="D278" s="52"/>
      <c r="E278" s="558"/>
      <c r="F278" s="523"/>
    </row>
    <row r="279" spans="1:6" s="97" customFormat="1" ht="15">
      <c r="A279" s="562"/>
      <c r="B279" s="99" t="s">
        <v>210</v>
      </c>
      <c r="C279" s="560">
        <v>330</v>
      </c>
      <c r="D279" s="52">
        <f>D264+D272+D276+D277+D278</f>
        <v>0</v>
      </c>
      <c r="E279" s="558">
        <f>E264+E272+E276+E277+E278</f>
        <v>0</v>
      </c>
      <c r="F279" s="523"/>
    </row>
    <row r="280" spans="1:6" ht="30">
      <c r="A280" s="562"/>
      <c r="B280" s="99" t="s">
        <v>211</v>
      </c>
      <c r="C280" s="125">
        <v>335</v>
      </c>
      <c r="D280" s="48" t="s">
        <v>341</v>
      </c>
      <c r="E280" s="554" t="s">
        <v>341</v>
      </c>
      <c r="F280" s="529" t="s">
        <v>212</v>
      </c>
    </row>
    <row r="281" spans="1:6" ht="30">
      <c r="A281" s="562"/>
      <c r="B281" s="99" t="s">
        <v>573</v>
      </c>
      <c r="C281" s="125">
        <v>336</v>
      </c>
      <c r="D281" s="52"/>
      <c r="E281" s="558"/>
      <c r="F281" s="541" t="s">
        <v>213</v>
      </c>
    </row>
    <row r="282" spans="1:6" ht="30">
      <c r="A282" s="562"/>
      <c r="B282" s="99" t="s">
        <v>574</v>
      </c>
      <c r="C282" s="560">
        <v>337</v>
      </c>
      <c r="D282" s="52"/>
      <c r="E282" s="558"/>
      <c r="F282" s="541" t="s">
        <v>213</v>
      </c>
    </row>
    <row r="283" spans="1:6" s="97" customFormat="1" ht="75">
      <c r="A283" s="562"/>
      <c r="B283" s="99" t="s">
        <v>575</v>
      </c>
      <c r="C283" s="560">
        <v>338</v>
      </c>
      <c r="D283" s="52">
        <f>D284+D285+D286+D287+D288</f>
        <v>0</v>
      </c>
      <c r="E283" s="558">
        <f>E284+E285+E286+E287+E288</f>
        <v>0</v>
      </c>
      <c r="F283" s="542" t="s">
        <v>213</v>
      </c>
    </row>
    <row r="284" spans="1:6" ht="45">
      <c r="A284" s="562"/>
      <c r="B284" s="99" t="s">
        <v>576</v>
      </c>
      <c r="C284" s="553" t="s">
        <v>737</v>
      </c>
      <c r="D284" s="52"/>
      <c r="E284" s="558"/>
      <c r="F284" s="541" t="s">
        <v>213</v>
      </c>
    </row>
    <row r="285" spans="1:6" ht="60">
      <c r="A285" s="562"/>
      <c r="B285" s="99" t="s">
        <v>577</v>
      </c>
      <c r="C285" s="553" t="s">
        <v>738</v>
      </c>
      <c r="D285" s="52"/>
      <c r="E285" s="558"/>
      <c r="F285" s="541" t="s">
        <v>213</v>
      </c>
    </row>
    <row r="286" spans="1:6" ht="45">
      <c r="A286" s="562"/>
      <c r="B286" s="99" t="s">
        <v>578</v>
      </c>
      <c r="C286" s="553" t="s">
        <v>739</v>
      </c>
      <c r="D286" s="52"/>
      <c r="E286" s="558"/>
      <c r="F286" s="541" t="s">
        <v>213</v>
      </c>
    </row>
    <row r="287" spans="1:6" ht="45">
      <c r="A287" s="562"/>
      <c r="B287" s="99" t="s">
        <v>579</v>
      </c>
      <c r="C287" s="553" t="s">
        <v>740</v>
      </c>
      <c r="D287" s="52"/>
      <c r="E287" s="558"/>
      <c r="F287" s="541" t="s">
        <v>213</v>
      </c>
    </row>
    <row r="288" spans="1:6" ht="60">
      <c r="A288" s="562"/>
      <c r="B288" s="99" t="s">
        <v>580</v>
      </c>
      <c r="C288" s="553" t="s">
        <v>741</v>
      </c>
      <c r="D288" s="52"/>
      <c r="E288" s="558"/>
      <c r="F288" s="541" t="s">
        <v>213</v>
      </c>
    </row>
    <row r="289" spans="1:6" ht="45">
      <c r="A289" s="562"/>
      <c r="B289" s="99" t="s">
        <v>581</v>
      </c>
      <c r="C289" s="560">
        <v>339</v>
      </c>
      <c r="D289" s="52"/>
      <c r="E289" s="558"/>
      <c r="F289" s="541" t="s">
        <v>213</v>
      </c>
    </row>
    <row r="290" spans="1:6" ht="60">
      <c r="A290" s="562"/>
      <c r="B290" s="99" t="s">
        <v>582</v>
      </c>
      <c r="C290" s="560">
        <v>340</v>
      </c>
      <c r="D290" s="52"/>
      <c r="E290" s="558"/>
      <c r="F290" s="541"/>
    </row>
    <row r="291" spans="1:6" s="97" customFormat="1" ht="75">
      <c r="A291" s="562"/>
      <c r="B291" s="99" t="s">
        <v>583</v>
      </c>
      <c r="C291" s="560">
        <v>341</v>
      </c>
      <c r="D291" s="52">
        <f>D292+D293+D294+D295</f>
        <v>0</v>
      </c>
      <c r="E291" s="558">
        <f>E292+E293+E294+E295</f>
        <v>0</v>
      </c>
      <c r="F291" s="542" t="s">
        <v>213</v>
      </c>
    </row>
    <row r="292" spans="1:6" ht="45">
      <c r="A292" s="562"/>
      <c r="B292" s="99" t="s">
        <v>584</v>
      </c>
      <c r="C292" s="553" t="s">
        <v>742</v>
      </c>
      <c r="D292" s="52"/>
      <c r="E292" s="558"/>
      <c r="F292" s="541" t="s">
        <v>213</v>
      </c>
    </row>
    <row r="293" spans="1:6" ht="45">
      <c r="A293" s="562"/>
      <c r="B293" s="99" t="s">
        <v>585</v>
      </c>
      <c r="C293" s="553" t="s">
        <v>743</v>
      </c>
      <c r="D293" s="52"/>
      <c r="E293" s="558"/>
      <c r="F293" s="541" t="s">
        <v>213</v>
      </c>
    </row>
    <row r="294" spans="1:6" ht="45">
      <c r="A294" s="562"/>
      <c r="B294" s="99" t="s">
        <v>586</v>
      </c>
      <c r="C294" s="553" t="s">
        <v>744</v>
      </c>
      <c r="D294" s="52"/>
      <c r="E294" s="558"/>
      <c r="F294" s="541" t="s">
        <v>213</v>
      </c>
    </row>
    <row r="295" spans="1:6" ht="45">
      <c r="A295" s="562"/>
      <c r="B295" s="99" t="s">
        <v>587</v>
      </c>
      <c r="C295" s="553" t="s">
        <v>745</v>
      </c>
      <c r="D295" s="52"/>
      <c r="E295" s="558"/>
      <c r="F295" s="541" t="s">
        <v>213</v>
      </c>
    </row>
    <row r="296" spans="1:6" ht="75">
      <c r="A296" s="562"/>
      <c r="B296" s="99" t="s">
        <v>588</v>
      </c>
      <c r="C296" s="560">
        <v>342</v>
      </c>
      <c r="D296" s="52"/>
      <c r="E296" s="558"/>
      <c r="F296" s="529"/>
    </row>
    <row r="297" spans="1:6" ht="45">
      <c r="A297" s="562"/>
      <c r="B297" s="99" t="s">
        <v>214</v>
      </c>
      <c r="C297" s="553" t="s">
        <v>746</v>
      </c>
      <c r="D297" s="52"/>
      <c r="E297" s="558"/>
      <c r="F297" s="529"/>
    </row>
    <row r="298" spans="1:6" ht="45">
      <c r="A298" s="562"/>
      <c r="B298" s="99" t="s">
        <v>215</v>
      </c>
      <c r="C298" s="553" t="s">
        <v>747</v>
      </c>
      <c r="D298" s="52"/>
      <c r="E298" s="558"/>
      <c r="F298" s="529"/>
    </row>
    <row r="299" spans="1:6" ht="45">
      <c r="A299" s="562"/>
      <c r="B299" s="99" t="s">
        <v>216</v>
      </c>
      <c r="C299" s="553" t="s">
        <v>748</v>
      </c>
      <c r="D299" s="52"/>
      <c r="E299" s="558"/>
      <c r="F299" s="529"/>
    </row>
    <row r="300" spans="1:6" ht="45">
      <c r="A300" s="562"/>
      <c r="B300" s="99" t="s">
        <v>217</v>
      </c>
      <c r="C300" s="553" t="s">
        <v>749</v>
      </c>
      <c r="D300" s="52"/>
      <c r="E300" s="558"/>
      <c r="F300" s="529"/>
    </row>
    <row r="301" spans="1:6" ht="45">
      <c r="A301" s="562"/>
      <c r="B301" s="99" t="s">
        <v>589</v>
      </c>
      <c r="C301" s="560">
        <v>343</v>
      </c>
      <c r="D301" s="52"/>
      <c r="E301" s="558"/>
      <c r="F301" s="541" t="s">
        <v>213</v>
      </c>
    </row>
    <row r="302" spans="1:6" ht="45">
      <c r="A302" s="562"/>
      <c r="B302" s="99" t="s">
        <v>590</v>
      </c>
      <c r="C302" s="560">
        <v>344</v>
      </c>
      <c r="D302" s="52"/>
      <c r="E302" s="558"/>
      <c r="F302" s="541" t="s">
        <v>213</v>
      </c>
    </row>
    <row r="303" spans="1:6" ht="30">
      <c r="A303" s="562"/>
      <c r="B303" s="99" t="s">
        <v>218</v>
      </c>
      <c r="C303" s="560">
        <v>345</v>
      </c>
      <c r="D303" s="52"/>
      <c r="E303" s="558"/>
      <c r="F303" s="541" t="s">
        <v>213</v>
      </c>
    </row>
    <row r="304" spans="1:6" ht="15">
      <c r="A304" s="562"/>
      <c r="B304" s="99"/>
      <c r="C304" s="560"/>
      <c r="D304" s="52"/>
      <c r="E304" s="558"/>
      <c r="F304" s="541"/>
    </row>
    <row r="305" spans="1:6" ht="15">
      <c r="A305" s="557"/>
      <c r="B305" s="99" t="s">
        <v>219</v>
      </c>
      <c r="C305" s="125">
        <v>350</v>
      </c>
      <c r="D305" s="48" t="s">
        <v>341</v>
      </c>
      <c r="E305" s="554" t="s">
        <v>341</v>
      </c>
      <c r="F305" s="529" t="s">
        <v>341</v>
      </c>
    </row>
    <row r="306" spans="1:6" ht="15">
      <c r="A306" s="552" t="s">
        <v>321</v>
      </c>
      <c r="B306" s="99" t="s">
        <v>81</v>
      </c>
      <c r="C306" s="125">
        <v>351</v>
      </c>
      <c r="D306" s="48" t="s">
        <v>341</v>
      </c>
      <c r="E306" s="554" t="s">
        <v>341</v>
      </c>
      <c r="F306" s="521" t="s">
        <v>341</v>
      </c>
    </row>
    <row r="307" spans="1:6" ht="15">
      <c r="A307" s="552" t="s">
        <v>220</v>
      </c>
      <c r="B307" s="99" t="s">
        <v>221</v>
      </c>
      <c r="C307" s="125">
        <v>352</v>
      </c>
      <c r="D307" s="48" t="s">
        <v>341</v>
      </c>
      <c r="E307" s="554" t="s">
        <v>341</v>
      </c>
      <c r="F307" s="521" t="s">
        <v>341</v>
      </c>
    </row>
    <row r="308" spans="1:6" s="97" customFormat="1" ht="75">
      <c r="A308" s="562"/>
      <c r="B308" s="99" t="s">
        <v>1074</v>
      </c>
      <c r="C308" s="560">
        <v>353</v>
      </c>
      <c r="D308" s="52">
        <f>D309+D310+D311</f>
        <v>0</v>
      </c>
      <c r="E308" s="558">
        <f>E309+E310+E311</f>
        <v>0</v>
      </c>
      <c r="F308" s="524"/>
    </row>
    <row r="309" spans="1:6" ht="15">
      <c r="A309" s="562"/>
      <c r="B309" s="99" t="s">
        <v>591</v>
      </c>
      <c r="C309" s="560">
        <v>354</v>
      </c>
      <c r="D309" s="52"/>
      <c r="E309" s="558"/>
      <c r="F309" s="523"/>
    </row>
    <row r="310" spans="1:6" ht="15">
      <c r="A310" s="562"/>
      <c r="B310" s="99" t="s">
        <v>592</v>
      </c>
      <c r="C310" s="560">
        <v>355</v>
      </c>
      <c r="D310" s="52"/>
      <c r="E310" s="558"/>
      <c r="F310" s="523"/>
    </row>
    <row r="311" spans="1:6" ht="15">
      <c r="A311" s="562"/>
      <c r="B311" s="99" t="s">
        <v>222</v>
      </c>
      <c r="C311" s="139">
        <v>356</v>
      </c>
      <c r="D311" s="230">
        <f>D312+D313+D314</f>
        <v>0</v>
      </c>
      <c r="E311" s="564">
        <f>E312+E313+E314</f>
        <v>0</v>
      </c>
      <c r="F311" s="523"/>
    </row>
    <row r="312" spans="1:6" ht="30">
      <c r="A312" s="562"/>
      <c r="B312" s="99" t="s">
        <v>513</v>
      </c>
      <c r="C312" s="560">
        <v>357</v>
      </c>
      <c r="D312" s="52"/>
      <c r="E312" s="558"/>
      <c r="F312" s="523"/>
    </row>
    <row r="313" spans="1:6" ht="30">
      <c r="A313" s="562"/>
      <c r="B313" s="99" t="s">
        <v>514</v>
      </c>
      <c r="C313" s="560">
        <v>358</v>
      </c>
      <c r="D313" s="52"/>
      <c r="E313" s="558"/>
      <c r="F313" s="523"/>
    </row>
    <row r="314" spans="1:6" ht="15">
      <c r="A314" s="562"/>
      <c r="B314" s="99" t="s">
        <v>515</v>
      </c>
      <c r="C314" s="560">
        <v>359</v>
      </c>
      <c r="D314" s="52"/>
      <c r="E314" s="558"/>
      <c r="F314" s="523"/>
    </row>
    <row r="315" spans="1:6" ht="30">
      <c r="A315" s="562"/>
      <c r="B315" s="99" t="s">
        <v>223</v>
      </c>
      <c r="C315" s="560">
        <v>360</v>
      </c>
      <c r="D315" s="52"/>
      <c r="E315" s="558"/>
      <c r="F315" s="523"/>
    </row>
    <row r="316" spans="1:6" ht="15">
      <c r="A316" s="552" t="s">
        <v>224</v>
      </c>
      <c r="B316" s="99" t="s">
        <v>225</v>
      </c>
      <c r="C316" s="125">
        <v>370</v>
      </c>
      <c r="D316" s="48" t="s">
        <v>341</v>
      </c>
      <c r="E316" s="554" t="s">
        <v>341</v>
      </c>
      <c r="F316" s="521" t="s">
        <v>341</v>
      </c>
    </row>
    <row r="317" spans="1:6" ht="30">
      <c r="A317" s="552" t="s">
        <v>226</v>
      </c>
      <c r="B317" s="99" t="s">
        <v>227</v>
      </c>
      <c r="C317" s="125">
        <v>371</v>
      </c>
      <c r="D317" s="48" t="s">
        <v>341</v>
      </c>
      <c r="E317" s="554" t="s">
        <v>341</v>
      </c>
      <c r="F317" s="529" t="s">
        <v>228</v>
      </c>
    </row>
    <row r="318" spans="1:6" s="97" customFormat="1" ht="60">
      <c r="A318" s="557"/>
      <c r="B318" s="99" t="s">
        <v>593</v>
      </c>
      <c r="C318" s="560">
        <v>372</v>
      </c>
      <c r="D318" s="52">
        <f>D319+D320+D321+D322+D323</f>
        <v>0</v>
      </c>
      <c r="E318" s="558">
        <f>E319+E320+E321+E322+E323</f>
        <v>0</v>
      </c>
      <c r="F318" s="524"/>
    </row>
    <row r="319" spans="1:6" ht="15">
      <c r="A319" s="557"/>
      <c r="B319" s="99" t="s">
        <v>594</v>
      </c>
      <c r="C319" s="553">
        <f aca="true" t="shared" si="0" ref="C319:C325">C318+1</f>
        <v>373</v>
      </c>
      <c r="D319" s="52"/>
      <c r="E319" s="558"/>
      <c r="F319" s="523"/>
    </row>
    <row r="320" spans="1:6" ht="30">
      <c r="A320" s="557"/>
      <c r="B320" s="99" t="s">
        <v>595</v>
      </c>
      <c r="C320" s="553">
        <f t="shared" si="0"/>
        <v>374</v>
      </c>
      <c r="D320" s="52"/>
      <c r="E320" s="558"/>
      <c r="F320" s="523"/>
    </row>
    <row r="321" spans="1:6" ht="45">
      <c r="A321" s="557"/>
      <c r="B321" s="99" t="s">
        <v>1011</v>
      </c>
      <c r="C321" s="553">
        <f t="shared" si="0"/>
        <v>375</v>
      </c>
      <c r="D321" s="52"/>
      <c r="E321" s="558"/>
      <c r="F321" s="523"/>
    </row>
    <row r="322" spans="1:6" ht="15">
      <c r="A322" s="557"/>
      <c r="B322" s="99" t="s">
        <v>596</v>
      </c>
      <c r="C322" s="553" t="s">
        <v>726</v>
      </c>
      <c r="D322" s="52"/>
      <c r="E322" s="558"/>
      <c r="F322" s="523"/>
    </row>
    <row r="323" spans="1:6" ht="45">
      <c r="A323" s="557"/>
      <c r="B323" s="99" t="s">
        <v>1012</v>
      </c>
      <c r="C323" s="553">
        <f>C321+1</f>
        <v>376</v>
      </c>
      <c r="D323" s="52"/>
      <c r="E323" s="558"/>
      <c r="F323" s="523"/>
    </row>
    <row r="324" spans="1:6" s="97" customFormat="1" ht="15">
      <c r="A324" s="552" t="s">
        <v>437</v>
      </c>
      <c r="B324" s="99" t="s">
        <v>597</v>
      </c>
      <c r="C324" s="553">
        <f t="shared" si="0"/>
        <v>377</v>
      </c>
      <c r="D324" s="52">
        <f>D318</f>
        <v>0</v>
      </c>
      <c r="E324" s="558">
        <f>E318</f>
        <v>0</v>
      </c>
      <c r="F324" s="523"/>
    </row>
    <row r="325" spans="1:6" ht="45">
      <c r="A325" s="552"/>
      <c r="B325" s="99" t="s">
        <v>229</v>
      </c>
      <c r="C325" s="553">
        <f t="shared" si="0"/>
        <v>378</v>
      </c>
      <c r="D325" s="52"/>
      <c r="E325" s="558"/>
      <c r="F325" s="523"/>
    </row>
    <row r="326" spans="1:6" s="97" customFormat="1" ht="15">
      <c r="A326" s="552"/>
      <c r="B326" s="99" t="s">
        <v>230</v>
      </c>
      <c r="C326" s="553">
        <v>379</v>
      </c>
      <c r="D326" s="52">
        <f>D324+D325</f>
        <v>0</v>
      </c>
      <c r="E326" s="558">
        <f>E324+E325</f>
        <v>0</v>
      </c>
      <c r="F326" s="523"/>
    </row>
    <row r="327" spans="1:6" ht="30">
      <c r="A327" s="552" t="s">
        <v>231</v>
      </c>
      <c r="B327" s="99" t="s">
        <v>232</v>
      </c>
      <c r="C327" s="553">
        <v>385</v>
      </c>
      <c r="D327" s="48" t="s">
        <v>341</v>
      </c>
      <c r="E327" s="554" t="s">
        <v>341</v>
      </c>
      <c r="F327" s="529" t="s">
        <v>233</v>
      </c>
    </row>
    <row r="328" spans="1:6" s="97" customFormat="1" ht="60">
      <c r="A328" s="557"/>
      <c r="B328" s="99" t="s">
        <v>598</v>
      </c>
      <c r="C328" s="553">
        <v>386</v>
      </c>
      <c r="D328" s="52">
        <f>D329+D330+D331+D332+D333</f>
        <v>0</v>
      </c>
      <c r="E328" s="558">
        <f>E329+E330+E331+E332+E333</f>
        <v>0</v>
      </c>
      <c r="F328" s="528">
        <f>F329+F330+F331+F332+F333</f>
        <v>0</v>
      </c>
    </row>
    <row r="329" spans="1:6" ht="15">
      <c r="A329" s="557"/>
      <c r="B329" s="99" t="s">
        <v>599</v>
      </c>
      <c r="C329" s="553">
        <v>387</v>
      </c>
      <c r="D329" s="52"/>
      <c r="E329" s="558"/>
      <c r="F329" s="523"/>
    </row>
    <row r="330" spans="1:6" ht="15">
      <c r="A330" s="557"/>
      <c r="B330" s="99" t="s">
        <v>600</v>
      </c>
      <c r="C330" s="553">
        <f>C329+1</f>
        <v>388</v>
      </c>
      <c r="D330" s="52"/>
      <c r="E330" s="558"/>
      <c r="F330" s="523"/>
    </row>
    <row r="331" spans="1:6" ht="45">
      <c r="A331" s="557"/>
      <c r="B331" s="99" t="s">
        <v>1011</v>
      </c>
      <c r="C331" s="553">
        <f>C330+1</f>
        <v>389</v>
      </c>
      <c r="D331" s="52"/>
      <c r="E331" s="558"/>
      <c r="F331" s="523"/>
    </row>
    <row r="332" spans="1:6" ht="15">
      <c r="A332" s="557"/>
      <c r="B332" s="99" t="s">
        <v>596</v>
      </c>
      <c r="C332" s="553" t="s">
        <v>727</v>
      </c>
      <c r="D332" s="52"/>
      <c r="E332" s="558"/>
      <c r="F332" s="523"/>
    </row>
    <row r="333" spans="1:6" ht="45">
      <c r="A333" s="557"/>
      <c r="B333" s="99" t="s">
        <v>1012</v>
      </c>
      <c r="C333" s="553">
        <f>C331+1</f>
        <v>390</v>
      </c>
      <c r="D333" s="52"/>
      <c r="E333" s="558"/>
      <c r="F333" s="523"/>
    </row>
    <row r="334" spans="1:6" s="97" customFormat="1" ht="15">
      <c r="A334" s="552" t="s">
        <v>437</v>
      </c>
      <c r="B334" s="99" t="s">
        <v>601</v>
      </c>
      <c r="C334" s="553">
        <f>C333+1</f>
        <v>391</v>
      </c>
      <c r="D334" s="52"/>
      <c r="E334" s="558"/>
      <c r="F334" s="523"/>
    </row>
    <row r="335" spans="1:6" ht="30">
      <c r="A335" s="552"/>
      <c r="B335" s="99" t="s">
        <v>234</v>
      </c>
      <c r="C335" s="553">
        <f>C334+1</f>
        <v>392</v>
      </c>
      <c r="D335" s="48" t="s">
        <v>341</v>
      </c>
      <c r="E335" s="554" t="s">
        <v>341</v>
      </c>
      <c r="F335" s="540" t="s">
        <v>341</v>
      </c>
    </row>
    <row r="336" spans="1:6" s="97" customFormat="1" ht="15">
      <c r="A336" s="552"/>
      <c r="B336" s="99" t="s">
        <v>235</v>
      </c>
      <c r="C336" s="553">
        <v>393</v>
      </c>
      <c r="D336" s="52">
        <f>D334</f>
        <v>0</v>
      </c>
      <c r="E336" s="558">
        <f>E334</f>
        <v>0</v>
      </c>
      <c r="F336" s="543" t="s">
        <v>236</v>
      </c>
    </row>
    <row r="337" spans="1:6" ht="15">
      <c r="A337" s="552" t="s">
        <v>364</v>
      </c>
      <c r="B337" s="99" t="s">
        <v>237</v>
      </c>
      <c r="C337" s="553">
        <v>400</v>
      </c>
      <c r="D337" s="48" t="s">
        <v>341</v>
      </c>
      <c r="E337" s="554" t="s">
        <v>341</v>
      </c>
      <c r="F337" s="521" t="s">
        <v>341</v>
      </c>
    </row>
    <row r="338" spans="1:6" ht="15">
      <c r="A338" s="552" t="s">
        <v>238</v>
      </c>
      <c r="B338" s="99" t="s">
        <v>239</v>
      </c>
      <c r="C338" s="553">
        <v>401</v>
      </c>
      <c r="D338" s="48" t="s">
        <v>341</v>
      </c>
      <c r="E338" s="554" t="s">
        <v>341</v>
      </c>
      <c r="F338" s="521" t="s">
        <v>341</v>
      </c>
    </row>
    <row r="339" spans="1:6" s="97" customFormat="1" ht="75">
      <c r="A339" s="557"/>
      <c r="B339" s="99" t="s">
        <v>602</v>
      </c>
      <c r="C339" s="553">
        <v>402</v>
      </c>
      <c r="D339" s="52">
        <f>D340+D341+D342</f>
        <v>0</v>
      </c>
      <c r="E339" s="558">
        <f>E340+E341+E342</f>
        <v>0</v>
      </c>
      <c r="F339" s="542" t="s">
        <v>240</v>
      </c>
    </row>
    <row r="340" spans="1:6" ht="30">
      <c r="A340" s="557"/>
      <c r="B340" s="99" t="s">
        <v>603</v>
      </c>
      <c r="C340" s="553">
        <f aca="true" t="shared" si="1" ref="C340:C347">C339+1</f>
        <v>403</v>
      </c>
      <c r="D340" s="52"/>
      <c r="E340" s="558"/>
      <c r="F340" s="527"/>
    </row>
    <row r="341" spans="1:6" ht="45">
      <c r="A341" s="557"/>
      <c r="B341" s="99" t="s">
        <v>1013</v>
      </c>
      <c r="C341" s="553">
        <f t="shared" si="1"/>
        <v>404</v>
      </c>
      <c r="D341" s="52"/>
      <c r="E341" s="558"/>
      <c r="F341" s="527"/>
    </row>
    <row r="342" spans="1:6" ht="45">
      <c r="A342" s="557"/>
      <c r="B342" s="99" t="s">
        <v>1014</v>
      </c>
      <c r="C342" s="553">
        <f t="shared" si="1"/>
        <v>405</v>
      </c>
      <c r="D342" s="52"/>
      <c r="E342" s="558"/>
      <c r="F342" s="527"/>
    </row>
    <row r="343" spans="1:6" ht="45">
      <c r="A343" s="557"/>
      <c r="B343" s="99" t="s">
        <v>604</v>
      </c>
      <c r="C343" s="553">
        <f t="shared" si="1"/>
        <v>406</v>
      </c>
      <c r="D343" s="52"/>
      <c r="E343" s="558"/>
      <c r="F343" s="526" t="s">
        <v>241</v>
      </c>
    </row>
    <row r="344" spans="1:6" ht="45">
      <c r="A344" s="557"/>
      <c r="B344" s="99" t="s">
        <v>605</v>
      </c>
      <c r="C344" s="553">
        <f t="shared" si="1"/>
        <v>407</v>
      </c>
      <c r="D344" s="52"/>
      <c r="E344" s="558"/>
      <c r="F344" s="526" t="s">
        <v>242</v>
      </c>
    </row>
    <row r="345" spans="1:6" ht="60">
      <c r="A345" s="557"/>
      <c r="B345" s="99" t="s">
        <v>606</v>
      </c>
      <c r="C345" s="553">
        <f t="shared" si="1"/>
        <v>408</v>
      </c>
      <c r="D345" s="52"/>
      <c r="E345" s="558"/>
      <c r="F345" s="526" t="s">
        <v>243</v>
      </c>
    </row>
    <row r="346" spans="1:6" s="97" customFormat="1" ht="15">
      <c r="A346" s="557"/>
      <c r="B346" s="99" t="s">
        <v>607</v>
      </c>
      <c r="C346" s="553">
        <f t="shared" si="1"/>
        <v>409</v>
      </c>
      <c r="D346" s="52">
        <f>D339+D343+D344+D345</f>
        <v>0</v>
      </c>
      <c r="E346" s="558">
        <f>E339+E343+E344+E345</f>
        <v>0</v>
      </c>
      <c r="F346" s="527"/>
    </row>
    <row r="347" spans="1:6" s="97" customFormat="1" ht="60">
      <c r="A347" s="557"/>
      <c r="B347" s="99" t="s">
        <v>244</v>
      </c>
      <c r="C347" s="553">
        <f t="shared" si="1"/>
        <v>410</v>
      </c>
      <c r="D347" s="52">
        <f>D348+D349+D350</f>
        <v>0</v>
      </c>
      <c r="E347" s="558">
        <f>E348+E349+E350</f>
        <v>0</v>
      </c>
      <c r="F347" s="528">
        <f>F348+F349+F350</f>
        <v>0</v>
      </c>
    </row>
    <row r="348" spans="1:6" ht="15">
      <c r="A348" s="557"/>
      <c r="B348" s="99" t="s">
        <v>608</v>
      </c>
      <c r="C348" s="553">
        <v>411</v>
      </c>
      <c r="D348" s="52"/>
      <c r="E348" s="558"/>
      <c r="F348" s="523"/>
    </row>
    <row r="349" spans="1:6" ht="45">
      <c r="A349" s="557"/>
      <c r="B349" s="99" t="s">
        <v>504</v>
      </c>
      <c r="C349" s="553">
        <v>412</v>
      </c>
      <c r="D349" s="52"/>
      <c r="E349" s="558"/>
      <c r="F349" s="523"/>
    </row>
    <row r="350" spans="1:6" ht="45">
      <c r="A350" s="557"/>
      <c r="B350" s="99" t="s">
        <v>505</v>
      </c>
      <c r="C350" s="553">
        <v>413</v>
      </c>
      <c r="D350" s="52"/>
      <c r="E350" s="558"/>
      <c r="F350" s="523"/>
    </row>
    <row r="351" spans="1:6" ht="45">
      <c r="A351" s="557"/>
      <c r="B351" s="99" t="s">
        <v>609</v>
      </c>
      <c r="C351" s="553">
        <v>414</v>
      </c>
      <c r="D351" s="52"/>
      <c r="E351" s="558"/>
      <c r="F351" s="523"/>
    </row>
    <row r="352" spans="1:6" ht="30">
      <c r="A352" s="557"/>
      <c r="B352" s="99" t="s">
        <v>610</v>
      </c>
      <c r="C352" s="553">
        <v>415</v>
      </c>
      <c r="D352" s="52"/>
      <c r="E352" s="558"/>
      <c r="F352" s="523"/>
    </row>
    <row r="353" spans="1:6" s="97" customFormat="1" ht="15">
      <c r="A353" s="557"/>
      <c r="B353" s="99" t="s">
        <v>611</v>
      </c>
      <c r="C353" s="553">
        <v>416</v>
      </c>
      <c r="D353" s="52">
        <f>D352+D351+D347</f>
        <v>0</v>
      </c>
      <c r="E353" s="558">
        <f>E352+E351+E347</f>
        <v>0</v>
      </c>
      <c r="F353" s="523"/>
    </row>
    <row r="354" spans="1:6" s="97" customFormat="1" ht="15">
      <c r="A354" s="557"/>
      <c r="B354" s="99" t="s">
        <v>612</v>
      </c>
      <c r="C354" s="553">
        <v>417</v>
      </c>
      <c r="D354" s="52">
        <f>D346+D353</f>
        <v>0</v>
      </c>
      <c r="E354" s="558">
        <f>E346+E353</f>
        <v>0</v>
      </c>
      <c r="F354" s="523"/>
    </row>
    <row r="355" spans="1:6" ht="15">
      <c r="A355" s="557"/>
      <c r="B355" s="99" t="s">
        <v>245</v>
      </c>
      <c r="C355" s="553">
        <v>418</v>
      </c>
      <c r="D355" s="52"/>
      <c r="E355" s="558"/>
      <c r="F355" s="523"/>
    </row>
    <row r="356" spans="1:6" ht="30">
      <c r="A356" s="557"/>
      <c r="B356" s="99" t="s">
        <v>613</v>
      </c>
      <c r="C356" s="553">
        <v>419</v>
      </c>
      <c r="D356" s="52"/>
      <c r="E356" s="558"/>
      <c r="F356" s="523"/>
    </row>
    <row r="357" spans="1:6" s="97" customFormat="1" ht="15">
      <c r="A357" s="557"/>
      <c r="B357" s="99" t="s">
        <v>246</v>
      </c>
      <c r="C357" s="553">
        <v>420</v>
      </c>
      <c r="D357" s="52">
        <f>D355+D356</f>
        <v>0</v>
      </c>
      <c r="E357" s="558">
        <f>E355+E356</f>
        <v>0</v>
      </c>
      <c r="F357" s="523"/>
    </row>
    <row r="358" spans="1:6" ht="30">
      <c r="A358" s="557"/>
      <c r="B358" s="99" t="s">
        <v>247</v>
      </c>
      <c r="C358" s="553">
        <v>421</v>
      </c>
      <c r="D358" s="48" t="s">
        <v>341</v>
      </c>
      <c r="E358" s="554" t="s">
        <v>341</v>
      </c>
      <c r="F358" s="521" t="s">
        <v>341</v>
      </c>
    </row>
    <row r="359" spans="1:6" s="97" customFormat="1" ht="60">
      <c r="A359" s="557"/>
      <c r="B359" s="99" t="s">
        <v>614</v>
      </c>
      <c r="C359" s="553">
        <v>422</v>
      </c>
      <c r="D359" s="52">
        <f>D360+D361+D362+D363</f>
        <v>0</v>
      </c>
      <c r="E359" s="558">
        <f>E360+E361+E362+E363</f>
        <v>0</v>
      </c>
      <c r="F359" s="544"/>
    </row>
    <row r="360" spans="1:6" ht="30">
      <c r="A360" s="557"/>
      <c r="B360" s="99" t="s">
        <v>615</v>
      </c>
      <c r="C360" s="553">
        <v>423</v>
      </c>
      <c r="D360" s="52"/>
      <c r="E360" s="558"/>
      <c r="F360" s="527"/>
    </row>
    <row r="361" spans="1:6" ht="45">
      <c r="A361" s="557"/>
      <c r="B361" s="99" t="s">
        <v>1015</v>
      </c>
      <c r="C361" s="553">
        <v>424</v>
      </c>
      <c r="D361" s="52"/>
      <c r="E361" s="558"/>
      <c r="F361" s="527"/>
    </row>
    <row r="362" spans="1:6" ht="45">
      <c r="A362" s="557"/>
      <c r="B362" s="99" t="s">
        <v>1012</v>
      </c>
      <c r="C362" s="553">
        <v>425</v>
      </c>
      <c r="D362" s="52"/>
      <c r="E362" s="558"/>
      <c r="F362" s="527"/>
    </row>
    <row r="363" spans="1:6" ht="30">
      <c r="A363" s="557"/>
      <c r="B363" s="99" t="s">
        <v>616</v>
      </c>
      <c r="C363" s="553">
        <v>426</v>
      </c>
      <c r="D363" s="52"/>
      <c r="E363" s="558"/>
      <c r="F363" s="527"/>
    </row>
    <row r="364" spans="1:6" ht="60">
      <c r="A364" s="557"/>
      <c r="B364" s="99" t="s">
        <v>617</v>
      </c>
      <c r="C364" s="553">
        <f>C363+1</f>
        <v>427</v>
      </c>
      <c r="D364" s="52"/>
      <c r="E364" s="558"/>
      <c r="F364" s="526" t="s">
        <v>0</v>
      </c>
    </row>
    <row r="365" spans="1:6" ht="30">
      <c r="A365" s="557"/>
      <c r="B365" s="99" t="s">
        <v>615</v>
      </c>
      <c r="C365" s="553">
        <v>428</v>
      </c>
      <c r="D365" s="52"/>
      <c r="E365" s="558"/>
      <c r="F365" s="527"/>
    </row>
    <row r="366" spans="1:6" ht="45">
      <c r="A366" s="557"/>
      <c r="B366" s="99" t="s">
        <v>618</v>
      </c>
      <c r="C366" s="553">
        <v>429</v>
      </c>
      <c r="D366" s="52"/>
      <c r="E366" s="558"/>
      <c r="F366" s="527"/>
    </row>
    <row r="367" spans="1:6" ht="45">
      <c r="A367" s="557"/>
      <c r="B367" s="99" t="s">
        <v>1012</v>
      </c>
      <c r="C367" s="553" t="s">
        <v>750</v>
      </c>
      <c r="D367" s="52"/>
      <c r="E367" s="558"/>
      <c r="F367" s="527"/>
    </row>
    <row r="368" spans="1:6" ht="30">
      <c r="A368" s="557"/>
      <c r="B368" s="99" t="s">
        <v>1016</v>
      </c>
      <c r="C368" s="553" t="s">
        <v>751</v>
      </c>
      <c r="D368" s="52"/>
      <c r="E368" s="558"/>
      <c r="F368" s="527"/>
    </row>
    <row r="369" spans="1:6" ht="15">
      <c r="A369" s="552" t="s">
        <v>1</v>
      </c>
      <c r="B369" s="99" t="s">
        <v>2</v>
      </c>
      <c r="C369" s="553">
        <v>430</v>
      </c>
      <c r="D369" s="48" t="s">
        <v>341</v>
      </c>
      <c r="E369" s="554" t="s">
        <v>341</v>
      </c>
      <c r="F369" s="521" t="s">
        <v>341</v>
      </c>
    </row>
    <row r="370" spans="1:6" s="97" customFormat="1" ht="45">
      <c r="A370" s="557"/>
      <c r="B370" s="99" t="s">
        <v>3</v>
      </c>
      <c r="C370" s="553">
        <v>431</v>
      </c>
      <c r="D370" s="52">
        <f>D371+D372+D373</f>
        <v>0</v>
      </c>
      <c r="E370" s="558">
        <f>E371+E372+E373</f>
        <v>0</v>
      </c>
      <c r="F370" s="542" t="s">
        <v>4</v>
      </c>
    </row>
    <row r="371" spans="1:6" ht="15">
      <c r="A371" s="557"/>
      <c r="B371" s="99" t="s">
        <v>619</v>
      </c>
      <c r="C371" s="553">
        <v>432</v>
      </c>
      <c r="D371" s="52"/>
      <c r="E371" s="558"/>
      <c r="F371" s="523"/>
    </row>
    <row r="372" spans="1:6" ht="45">
      <c r="A372" s="557"/>
      <c r="B372" s="99" t="s">
        <v>1011</v>
      </c>
      <c r="C372" s="553">
        <v>433</v>
      </c>
      <c r="D372" s="52"/>
      <c r="E372" s="558"/>
      <c r="F372" s="523"/>
    </row>
    <row r="373" spans="1:6" ht="45">
      <c r="A373" s="557"/>
      <c r="B373" s="99" t="s">
        <v>505</v>
      </c>
      <c r="C373" s="553">
        <v>434</v>
      </c>
      <c r="D373" s="52"/>
      <c r="E373" s="558"/>
      <c r="F373" s="523"/>
    </row>
    <row r="374" spans="1:6" ht="60">
      <c r="A374" s="557"/>
      <c r="B374" s="99" t="s">
        <v>620</v>
      </c>
      <c r="C374" s="553">
        <f>C373+1</f>
        <v>435</v>
      </c>
      <c r="D374" s="52"/>
      <c r="E374" s="558"/>
      <c r="F374" s="526" t="s">
        <v>5</v>
      </c>
    </row>
    <row r="375" spans="1:6" ht="30">
      <c r="A375" s="557"/>
      <c r="B375" s="99" t="s">
        <v>621</v>
      </c>
      <c r="C375" s="553">
        <f>C374+1</f>
        <v>436</v>
      </c>
      <c r="D375" s="52"/>
      <c r="E375" s="558"/>
      <c r="F375" s="526" t="s">
        <v>1075</v>
      </c>
    </row>
    <row r="376" spans="1:6" s="97" customFormat="1" ht="15">
      <c r="A376" s="557"/>
      <c r="B376" s="99" t="s">
        <v>622</v>
      </c>
      <c r="C376" s="553">
        <f>C375+1</f>
        <v>437</v>
      </c>
      <c r="D376" s="52">
        <f>D370+D374+D375</f>
        <v>0</v>
      </c>
      <c r="E376" s="558">
        <f>E370+E374+E375</f>
        <v>0</v>
      </c>
      <c r="F376" s="523"/>
    </row>
    <row r="377" spans="1:6" ht="90">
      <c r="A377" s="557"/>
      <c r="B377" s="99" t="s">
        <v>623</v>
      </c>
      <c r="C377" s="553">
        <v>438</v>
      </c>
      <c r="D377" s="48" t="s">
        <v>341</v>
      </c>
      <c r="E377" s="554" t="s">
        <v>341</v>
      </c>
      <c r="F377" s="540" t="s">
        <v>341</v>
      </c>
    </row>
    <row r="378" spans="1:6" ht="15">
      <c r="A378" s="557"/>
      <c r="B378" s="99" t="s">
        <v>624</v>
      </c>
      <c r="C378" s="553">
        <v>439</v>
      </c>
      <c r="D378" s="48" t="s">
        <v>341</v>
      </c>
      <c r="E378" s="554" t="s">
        <v>341</v>
      </c>
      <c r="F378" s="540" t="s">
        <v>341</v>
      </c>
    </row>
    <row r="379" spans="1:6" ht="45">
      <c r="A379" s="557"/>
      <c r="B379" s="99" t="s">
        <v>1011</v>
      </c>
      <c r="C379" s="553">
        <v>440</v>
      </c>
      <c r="D379" s="48" t="s">
        <v>341</v>
      </c>
      <c r="E379" s="554" t="s">
        <v>341</v>
      </c>
      <c r="F379" s="540" t="s">
        <v>341</v>
      </c>
    </row>
    <row r="380" spans="1:6" ht="45">
      <c r="A380" s="557"/>
      <c r="B380" s="99" t="s">
        <v>1012</v>
      </c>
      <c r="C380" s="553">
        <v>441</v>
      </c>
      <c r="D380" s="48" t="s">
        <v>341</v>
      </c>
      <c r="E380" s="554" t="s">
        <v>341</v>
      </c>
      <c r="F380" s="540" t="s">
        <v>341</v>
      </c>
    </row>
    <row r="381" spans="1:6" ht="30">
      <c r="A381" s="557"/>
      <c r="B381" s="99" t="s">
        <v>625</v>
      </c>
      <c r="C381" s="553">
        <v>442</v>
      </c>
      <c r="D381" s="48" t="s">
        <v>341</v>
      </c>
      <c r="E381" s="554" t="s">
        <v>341</v>
      </c>
      <c r="F381" s="540" t="s">
        <v>341</v>
      </c>
    </row>
    <row r="382" spans="1:6" ht="30">
      <c r="A382" s="557"/>
      <c r="B382" s="99" t="s">
        <v>626</v>
      </c>
      <c r="C382" s="553">
        <v>443</v>
      </c>
      <c r="D382" s="48" t="s">
        <v>341</v>
      </c>
      <c r="E382" s="554" t="s">
        <v>341</v>
      </c>
      <c r="F382" s="540" t="s">
        <v>341</v>
      </c>
    </row>
    <row r="383" spans="1:6" s="97" customFormat="1" ht="15">
      <c r="A383" s="557"/>
      <c r="B383" s="99" t="s">
        <v>627</v>
      </c>
      <c r="C383" s="553">
        <v>444</v>
      </c>
      <c r="D383" s="48" t="s">
        <v>341</v>
      </c>
      <c r="E383" s="554" t="s">
        <v>341</v>
      </c>
      <c r="F383" s="540" t="s">
        <v>341</v>
      </c>
    </row>
    <row r="384" spans="1:6" s="97" customFormat="1" ht="15">
      <c r="A384" s="557"/>
      <c r="B384" s="99" t="s">
        <v>628</v>
      </c>
      <c r="C384" s="553">
        <v>445</v>
      </c>
      <c r="D384" s="48"/>
      <c r="E384" s="554"/>
      <c r="F384" s="543" t="s">
        <v>6</v>
      </c>
    </row>
    <row r="385" spans="1:6" ht="30">
      <c r="A385" s="557"/>
      <c r="B385" s="99" t="s">
        <v>7</v>
      </c>
      <c r="C385" s="553">
        <v>446</v>
      </c>
      <c r="D385" s="48" t="s">
        <v>341</v>
      </c>
      <c r="E385" s="554" t="s">
        <v>341</v>
      </c>
      <c r="F385" s="521" t="s">
        <v>341</v>
      </c>
    </row>
    <row r="386" spans="1:6" s="97" customFormat="1" ht="60">
      <c r="A386" s="557"/>
      <c r="B386" s="99" t="s">
        <v>8</v>
      </c>
      <c r="C386" s="553">
        <v>447</v>
      </c>
      <c r="D386" s="52"/>
      <c r="E386" s="558"/>
      <c r="F386" s="544"/>
    </row>
    <row r="387" spans="1:6" ht="30">
      <c r="A387" s="557"/>
      <c r="B387" s="99" t="s">
        <v>629</v>
      </c>
      <c r="C387" s="553">
        <v>448</v>
      </c>
      <c r="D387" s="52"/>
      <c r="E387" s="558"/>
      <c r="F387" s="521"/>
    </row>
    <row r="388" spans="1:6" ht="45">
      <c r="A388" s="557"/>
      <c r="B388" s="99" t="s">
        <v>630</v>
      </c>
      <c r="C388" s="553">
        <v>449</v>
      </c>
      <c r="D388" s="52"/>
      <c r="E388" s="558"/>
      <c r="F388" s="521"/>
    </row>
    <row r="389" spans="1:6" ht="45">
      <c r="A389" s="557"/>
      <c r="B389" s="99" t="s">
        <v>505</v>
      </c>
      <c r="C389" s="553">
        <v>450</v>
      </c>
      <c r="D389" s="52"/>
      <c r="E389" s="558"/>
      <c r="F389" s="521"/>
    </row>
    <row r="390" spans="1:6" ht="30">
      <c r="A390" s="557"/>
      <c r="B390" s="99" t="s">
        <v>1017</v>
      </c>
      <c r="C390" s="553">
        <v>451</v>
      </c>
      <c r="D390" s="52"/>
      <c r="E390" s="558"/>
      <c r="F390" s="521"/>
    </row>
    <row r="391" spans="1:6" ht="60">
      <c r="A391" s="557"/>
      <c r="B391" s="99" t="s">
        <v>631</v>
      </c>
      <c r="C391" s="553">
        <v>452</v>
      </c>
      <c r="D391" s="48" t="s">
        <v>341</v>
      </c>
      <c r="E391" s="554" t="s">
        <v>341</v>
      </c>
      <c r="F391" s="540" t="s">
        <v>341</v>
      </c>
    </row>
    <row r="392" spans="1:6" ht="30">
      <c r="A392" s="557"/>
      <c r="B392" s="99" t="s">
        <v>632</v>
      </c>
      <c r="C392" s="553">
        <v>453</v>
      </c>
      <c r="D392" s="48" t="s">
        <v>341</v>
      </c>
      <c r="E392" s="554" t="s">
        <v>341</v>
      </c>
      <c r="F392" s="540" t="s">
        <v>341</v>
      </c>
    </row>
    <row r="393" spans="1:6" ht="45">
      <c r="A393" s="557"/>
      <c r="B393" s="99" t="s">
        <v>633</v>
      </c>
      <c r="C393" s="553">
        <v>454</v>
      </c>
      <c r="D393" s="48" t="s">
        <v>341</v>
      </c>
      <c r="E393" s="554" t="s">
        <v>341</v>
      </c>
      <c r="F393" s="540" t="s">
        <v>341</v>
      </c>
    </row>
    <row r="394" spans="1:6" ht="45">
      <c r="A394" s="557"/>
      <c r="B394" s="99" t="s">
        <v>1012</v>
      </c>
      <c r="C394" s="553" t="s">
        <v>752</v>
      </c>
      <c r="D394" s="48" t="s">
        <v>341</v>
      </c>
      <c r="E394" s="554" t="s">
        <v>341</v>
      </c>
      <c r="F394" s="540" t="s">
        <v>341</v>
      </c>
    </row>
    <row r="395" spans="1:6" ht="30">
      <c r="A395" s="557"/>
      <c r="B395" s="99" t="s">
        <v>1018</v>
      </c>
      <c r="C395" s="553" t="s">
        <v>753</v>
      </c>
      <c r="D395" s="48" t="s">
        <v>341</v>
      </c>
      <c r="E395" s="554" t="s">
        <v>341</v>
      </c>
      <c r="F395" s="540" t="s">
        <v>341</v>
      </c>
    </row>
    <row r="396" spans="1:6" ht="15">
      <c r="A396" s="552" t="s">
        <v>193</v>
      </c>
      <c r="B396" s="99" t="s">
        <v>9</v>
      </c>
      <c r="C396" s="553">
        <v>455</v>
      </c>
      <c r="D396" s="48" t="s">
        <v>341</v>
      </c>
      <c r="E396" s="554" t="s">
        <v>341</v>
      </c>
      <c r="F396" s="521" t="s">
        <v>341</v>
      </c>
    </row>
    <row r="397" spans="1:6" ht="15">
      <c r="A397" s="552" t="s">
        <v>195</v>
      </c>
      <c r="B397" s="99" t="s">
        <v>10</v>
      </c>
      <c r="C397" s="553">
        <v>456</v>
      </c>
      <c r="D397" s="48" t="s">
        <v>341</v>
      </c>
      <c r="E397" s="554" t="s">
        <v>341</v>
      </c>
      <c r="F397" s="521" t="s">
        <v>341</v>
      </c>
    </row>
    <row r="398" spans="1:6" ht="45">
      <c r="A398" s="557"/>
      <c r="B398" s="140" t="s">
        <v>1076</v>
      </c>
      <c r="C398" s="141">
        <v>457</v>
      </c>
      <c r="D398" s="142">
        <f>D399+D400+D404+D405</f>
        <v>0</v>
      </c>
      <c r="E398" s="565">
        <f>E399+E400+E404+E405</f>
        <v>0</v>
      </c>
      <c r="F398" s="526" t="s">
        <v>1077</v>
      </c>
    </row>
    <row r="399" spans="1:6" ht="15">
      <c r="A399" s="557"/>
      <c r="B399" s="99" t="s">
        <v>634</v>
      </c>
      <c r="C399" s="553">
        <v>458</v>
      </c>
      <c r="D399" s="52"/>
      <c r="E399" s="558"/>
      <c r="F399" s="532" t="e">
        <f>'[2]ANEXA 40 a'!F372</f>
        <v>#REF!</v>
      </c>
    </row>
    <row r="400" spans="1:6" s="97" customFormat="1" ht="15">
      <c r="A400" s="557"/>
      <c r="B400" s="99" t="s">
        <v>11</v>
      </c>
      <c r="C400" s="553">
        <f aca="true" t="shared" si="2" ref="C400:C405">C399+1</f>
        <v>459</v>
      </c>
      <c r="D400" s="52">
        <f>D401+D402+D403</f>
        <v>0</v>
      </c>
      <c r="E400" s="558">
        <f>E401+E402+E403</f>
        <v>0</v>
      </c>
      <c r="F400" s="532" t="e">
        <f>'[2]ANEXA 40 a'!F373</f>
        <v>#REF!</v>
      </c>
    </row>
    <row r="401" spans="1:6" ht="30">
      <c r="A401" s="557"/>
      <c r="B401" s="99" t="s">
        <v>513</v>
      </c>
      <c r="C401" s="553">
        <f t="shared" si="2"/>
        <v>460</v>
      </c>
      <c r="D401" s="52"/>
      <c r="E401" s="558"/>
      <c r="F401" s="523"/>
    </row>
    <row r="402" spans="1:6" ht="30">
      <c r="A402" s="557"/>
      <c r="B402" s="99" t="s">
        <v>514</v>
      </c>
      <c r="C402" s="553">
        <f t="shared" si="2"/>
        <v>461</v>
      </c>
      <c r="D402" s="52"/>
      <c r="E402" s="558"/>
      <c r="F402" s="523"/>
    </row>
    <row r="403" spans="1:6" ht="15">
      <c r="A403" s="557"/>
      <c r="B403" s="99" t="s">
        <v>515</v>
      </c>
      <c r="C403" s="553">
        <f t="shared" si="2"/>
        <v>462</v>
      </c>
      <c r="D403" s="52"/>
      <c r="E403" s="558"/>
      <c r="F403" s="523"/>
    </row>
    <row r="404" spans="1:6" ht="45">
      <c r="A404" s="557"/>
      <c r="B404" s="99" t="s">
        <v>1011</v>
      </c>
      <c r="C404" s="553">
        <f t="shared" si="2"/>
        <v>463</v>
      </c>
      <c r="D404" s="52"/>
      <c r="E404" s="558"/>
      <c r="F404" s="523"/>
    </row>
    <row r="405" spans="1:6" ht="45">
      <c r="A405" s="557"/>
      <c r="B405" s="99" t="s">
        <v>1012</v>
      </c>
      <c r="C405" s="553">
        <f t="shared" si="2"/>
        <v>464</v>
      </c>
      <c r="D405" s="52"/>
      <c r="E405" s="558"/>
      <c r="F405" s="523"/>
    </row>
    <row r="406" spans="1:6" ht="60">
      <c r="A406" s="557"/>
      <c r="B406" s="99" t="s">
        <v>1139</v>
      </c>
      <c r="C406" s="553">
        <v>465</v>
      </c>
      <c r="D406" s="48">
        <f>D407</f>
        <v>34748</v>
      </c>
      <c r="E406" s="554">
        <f>E407</f>
        <v>125002</v>
      </c>
      <c r="F406" s="526" t="s">
        <v>12</v>
      </c>
    </row>
    <row r="407" spans="1:6" ht="15">
      <c r="A407" s="557"/>
      <c r="B407" s="99" t="s">
        <v>635</v>
      </c>
      <c r="C407" s="553">
        <v>466</v>
      </c>
      <c r="D407" s="52">
        <v>34748</v>
      </c>
      <c r="E407" s="558">
        <v>125002</v>
      </c>
      <c r="F407" s="523"/>
    </row>
    <row r="408" spans="1:6" s="97" customFormat="1" ht="15">
      <c r="A408" s="557"/>
      <c r="B408" s="99" t="s">
        <v>1019</v>
      </c>
      <c r="C408" s="553">
        <v>467</v>
      </c>
      <c r="D408" s="48">
        <f>D409+D410+D411</f>
        <v>0</v>
      </c>
      <c r="E408" s="554">
        <f>E409+E410+E411</f>
        <v>0</v>
      </c>
      <c r="F408" s="524"/>
    </row>
    <row r="409" spans="1:6" ht="30" hidden="1">
      <c r="A409" s="557"/>
      <c r="B409" s="99" t="s">
        <v>513</v>
      </c>
      <c r="C409" s="553" t="s">
        <v>754</v>
      </c>
      <c r="D409" s="52"/>
      <c r="E409" s="558"/>
      <c r="F409" s="523"/>
    </row>
    <row r="410" spans="1:6" ht="30" hidden="1">
      <c r="A410" s="557"/>
      <c r="B410" s="99" t="s">
        <v>533</v>
      </c>
      <c r="C410" s="553" t="s">
        <v>755</v>
      </c>
      <c r="D410" s="52"/>
      <c r="E410" s="558"/>
      <c r="F410" s="523"/>
    </row>
    <row r="411" spans="1:6" ht="15">
      <c r="A411" s="557"/>
      <c r="B411" s="99" t="s">
        <v>515</v>
      </c>
      <c r="C411" s="553" t="s">
        <v>756</v>
      </c>
      <c r="D411" s="52"/>
      <c r="E411" s="558"/>
      <c r="F411" s="523"/>
    </row>
    <row r="412" spans="1:6" ht="45" hidden="1">
      <c r="A412" s="557"/>
      <c r="B412" s="99" t="s">
        <v>1011</v>
      </c>
      <c r="C412" s="553" t="s">
        <v>757</v>
      </c>
      <c r="D412" s="52"/>
      <c r="E412" s="558"/>
      <c r="F412" s="523"/>
    </row>
    <row r="413" spans="1:6" ht="45" hidden="1">
      <c r="A413" s="557"/>
      <c r="B413" s="99" t="s">
        <v>1012</v>
      </c>
      <c r="C413" s="553" t="s">
        <v>758</v>
      </c>
      <c r="D413" s="52"/>
      <c r="E413" s="558"/>
      <c r="F413" s="523"/>
    </row>
    <row r="414" spans="1:6" ht="30" hidden="1">
      <c r="A414" s="557"/>
      <c r="B414" s="99" t="s">
        <v>636</v>
      </c>
      <c r="C414" s="553">
        <v>469</v>
      </c>
      <c r="D414" s="52"/>
      <c r="E414" s="558"/>
      <c r="F414" s="523"/>
    </row>
    <row r="415" spans="1:6" ht="15" hidden="1">
      <c r="A415" s="552" t="s">
        <v>201</v>
      </c>
      <c r="B415" s="99" t="s">
        <v>13</v>
      </c>
      <c r="C415" s="553">
        <v>470</v>
      </c>
      <c r="D415" s="52" t="s">
        <v>341</v>
      </c>
      <c r="E415" s="558" t="s">
        <v>341</v>
      </c>
      <c r="F415" s="529" t="s">
        <v>14</v>
      </c>
    </row>
    <row r="416" spans="1:6" ht="66.75" customHeight="1">
      <c r="A416" s="557"/>
      <c r="B416" s="99" t="s">
        <v>1141</v>
      </c>
      <c r="C416" s="553">
        <v>471</v>
      </c>
      <c r="D416" s="52">
        <v>20349</v>
      </c>
      <c r="E416" s="558">
        <v>89989</v>
      </c>
      <c r="F416" s="523"/>
    </row>
    <row r="417" spans="1:6" ht="30">
      <c r="A417" s="557"/>
      <c r="B417" s="99" t="s">
        <v>1140</v>
      </c>
      <c r="C417" s="553">
        <v>472</v>
      </c>
      <c r="D417" s="52"/>
      <c r="E417" s="558"/>
      <c r="F417" s="545" t="s">
        <v>15</v>
      </c>
    </row>
    <row r="418" spans="1:6" ht="45">
      <c r="A418" s="557"/>
      <c r="B418" s="99" t="s">
        <v>1142</v>
      </c>
      <c r="C418" s="553">
        <v>473</v>
      </c>
      <c r="D418" s="52">
        <v>407101</v>
      </c>
      <c r="E418" s="558">
        <v>330387</v>
      </c>
      <c r="F418" s="523"/>
    </row>
    <row r="419" spans="1:6" ht="15">
      <c r="A419" s="557"/>
      <c r="B419" s="99" t="s">
        <v>1078</v>
      </c>
      <c r="C419" s="553">
        <v>474</v>
      </c>
      <c r="D419" s="52"/>
      <c r="E419" s="558"/>
      <c r="F419" s="523"/>
    </row>
    <row r="420" spans="1:6" ht="45">
      <c r="A420" s="557"/>
      <c r="B420" s="99" t="s">
        <v>1079</v>
      </c>
      <c r="C420" s="553">
        <v>475</v>
      </c>
      <c r="D420" s="52"/>
      <c r="E420" s="558"/>
      <c r="F420" s="523"/>
    </row>
    <row r="421" spans="1:6" ht="15">
      <c r="A421" s="557"/>
      <c r="B421" s="99" t="s">
        <v>1020</v>
      </c>
      <c r="C421" s="553" t="s">
        <v>759</v>
      </c>
      <c r="D421" s="52"/>
      <c r="E421" s="558"/>
      <c r="F421" s="523"/>
    </row>
    <row r="422" spans="1:6" ht="15">
      <c r="A422" s="557"/>
      <c r="B422" s="99" t="s">
        <v>1021</v>
      </c>
      <c r="C422" s="553" t="s">
        <v>760</v>
      </c>
      <c r="D422" s="52"/>
      <c r="E422" s="558"/>
      <c r="F422" s="523"/>
    </row>
    <row r="423" spans="1:6" s="97" customFormat="1" ht="15">
      <c r="A423" s="557"/>
      <c r="B423" s="99" t="s">
        <v>16</v>
      </c>
      <c r="C423" s="553">
        <v>476</v>
      </c>
      <c r="D423" s="48">
        <f>D416+D417+D418+D419+D420</f>
        <v>427450</v>
      </c>
      <c r="E423" s="554">
        <f>E416+E417+E418+E419+E420</f>
        <v>420376</v>
      </c>
      <c r="F423" s="523"/>
    </row>
    <row r="424" spans="1:6" ht="30" customHeight="1" hidden="1">
      <c r="A424" s="557"/>
      <c r="B424" s="99" t="s">
        <v>637</v>
      </c>
      <c r="C424" s="553">
        <v>477</v>
      </c>
      <c r="D424" s="52"/>
      <c r="E424" s="558"/>
      <c r="F424" s="523"/>
    </row>
    <row r="425" spans="1:6" ht="45" customHeight="1" hidden="1">
      <c r="A425" s="557"/>
      <c r="B425" s="99" t="s">
        <v>907</v>
      </c>
      <c r="C425" s="553">
        <v>478</v>
      </c>
      <c r="D425" s="52"/>
      <c r="E425" s="558"/>
      <c r="F425" s="523"/>
    </row>
    <row r="426" spans="1:6" ht="60" customHeight="1" hidden="1">
      <c r="A426" s="557"/>
      <c r="B426" s="99" t="s">
        <v>638</v>
      </c>
      <c r="C426" s="553">
        <v>479</v>
      </c>
      <c r="D426" s="52"/>
      <c r="E426" s="558"/>
      <c r="F426" s="523"/>
    </row>
    <row r="427" spans="1:6" ht="45" customHeight="1" hidden="1">
      <c r="A427" s="557"/>
      <c r="B427" s="99" t="s">
        <v>639</v>
      </c>
      <c r="C427" s="553">
        <v>480</v>
      </c>
      <c r="D427" s="52"/>
      <c r="E427" s="558"/>
      <c r="F427" s="523"/>
    </row>
    <row r="428" spans="1:6" ht="45" customHeight="1" hidden="1">
      <c r="A428" s="557"/>
      <c r="B428" s="99" t="s">
        <v>640</v>
      </c>
      <c r="C428" s="553">
        <v>481</v>
      </c>
      <c r="D428" s="52"/>
      <c r="E428" s="558"/>
      <c r="F428" s="523"/>
    </row>
    <row r="429" spans="1:6" ht="60" customHeight="1" hidden="1">
      <c r="A429" s="557"/>
      <c r="B429" s="99" t="s">
        <v>641</v>
      </c>
      <c r="C429" s="553">
        <v>482</v>
      </c>
      <c r="D429" s="52"/>
      <c r="E429" s="558"/>
      <c r="F429" s="523"/>
    </row>
    <row r="430" spans="1:6" ht="60" customHeight="1" hidden="1">
      <c r="A430" s="557"/>
      <c r="B430" s="99" t="s">
        <v>642</v>
      </c>
      <c r="C430" s="553" t="s">
        <v>761</v>
      </c>
      <c r="D430" s="52"/>
      <c r="E430" s="558"/>
      <c r="F430" s="523"/>
    </row>
    <row r="431" spans="1:6" ht="45" customHeight="1" hidden="1">
      <c r="A431" s="557"/>
      <c r="B431" s="99" t="s">
        <v>643</v>
      </c>
      <c r="C431" s="553">
        <v>483</v>
      </c>
      <c r="D431" s="52"/>
      <c r="E431" s="558"/>
      <c r="F431" s="523" t="s">
        <v>17</v>
      </c>
    </row>
    <row r="432" spans="1:6" ht="45" customHeight="1" hidden="1">
      <c r="A432" s="557"/>
      <c r="B432" s="99" t="s">
        <v>644</v>
      </c>
      <c r="C432" s="553">
        <v>484</v>
      </c>
      <c r="D432" s="52"/>
      <c r="E432" s="558"/>
      <c r="F432" s="523"/>
    </row>
    <row r="433" spans="1:6" ht="30" customHeight="1" hidden="1">
      <c r="A433" s="557"/>
      <c r="B433" s="99" t="s">
        <v>645</v>
      </c>
      <c r="C433" s="553">
        <v>485</v>
      </c>
      <c r="D433" s="52"/>
      <c r="E433" s="558"/>
      <c r="F433" s="523"/>
    </row>
    <row r="434" spans="1:6" ht="60" customHeight="1" hidden="1">
      <c r="A434" s="557"/>
      <c r="B434" s="99" t="s">
        <v>646</v>
      </c>
      <c r="C434" s="553">
        <v>486</v>
      </c>
      <c r="D434" s="52"/>
      <c r="E434" s="558"/>
      <c r="F434" s="523"/>
    </row>
    <row r="435" spans="1:6" s="97" customFormat="1" ht="15" customHeight="1" hidden="1">
      <c r="A435" s="557"/>
      <c r="B435" s="99" t="s">
        <v>647</v>
      </c>
      <c r="C435" s="553">
        <v>487</v>
      </c>
      <c r="D435" s="52">
        <f>D425+D426+D427+D428+D429+D431+D432+D434</f>
        <v>0</v>
      </c>
      <c r="E435" s="558">
        <f>E425+E426+E427+E428+E429+E431+E432+E434</f>
        <v>0</v>
      </c>
      <c r="F435" s="523"/>
    </row>
    <row r="436" spans="1:6" ht="15" customHeight="1" hidden="1">
      <c r="A436" s="557"/>
      <c r="B436" s="99" t="s">
        <v>648</v>
      </c>
      <c r="C436" s="553">
        <v>488</v>
      </c>
      <c r="D436" s="48" t="s">
        <v>320</v>
      </c>
      <c r="E436" s="554" t="s">
        <v>320</v>
      </c>
      <c r="F436" s="521" t="s">
        <v>320</v>
      </c>
    </row>
    <row r="437" spans="1:6" ht="30">
      <c r="A437" s="557"/>
      <c r="B437" s="99" t="s">
        <v>1143</v>
      </c>
      <c r="C437" s="553">
        <v>489</v>
      </c>
      <c r="D437" s="52">
        <f>D438+D439+D440+D441+D442+D443+D444</f>
        <v>0</v>
      </c>
      <c r="E437" s="558">
        <f>E438+E439+E440+E441+E442+E443+E444</f>
        <v>0</v>
      </c>
      <c r="F437" s="523"/>
    </row>
    <row r="438" spans="1:6" ht="30">
      <c r="A438" s="557"/>
      <c r="B438" s="99" t="s">
        <v>649</v>
      </c>
      <c r="C438" s="553" t="s">
        <v>762</v>
      </c>
      <c r="D438" s="52"/>
      <c r="E438" s="558"/>
      <c r="F438" s="523"/>
    </row>
    <row r="439" spans="1:6" ht="45">
      <c r="A439" s="557"/>
      <c r="B439" s="99" t="s">
        <v>908</v>
      </c>
      <c r="C439" s="553" t="s">
        <v>763</v>
      </c>
      <c r="D439" s="52"/>
      <c r="E439" s="558"/>
      <c r="F439" s="532">
        <f>'[1]ANEXA 40 a'!F412</f>
      </c>
    </row>
    <row r="440" spans="1:6" ht="63" customHeight="1">
      <c r="A440" s="557"/>
      <c r="B440" s="99" t="s">
        <v>18</v>
      </c>
      <c r="C440" s="553" t="s">
        <v>764</v>
      </c>
      <c r="D440" s="52"/>
      <c r="E440" s="558"/>
      <c r="F440" s="523"/>
    </row>
    <row r="441" spans="1:6" ht="45">
      <c r="A441" s="557"/>
      <c r="B441" s="99" t="s">
        <v>909</v>
      </c>
      <c r="C441" s="553" t="s">
        <v>728</v>
      </c>
      <c r="D441" s="52"/>
      <c r="E441" s="558"/>
      <c r="F441" s="523"/>
    </row>
    <row r="442" spans="1:6" ht="60">
      <c r="A442" s="557"/>
      <c r="B442" s="99" t="s">
        <v>910</v>
      </c>
      <c r="C442" s="553" t="s">
        <v>729</v>
      </c>
      <c r="D442" s="52"/>
      <c r="E442" s="558"/>
      <c r="F442" s="523"/>
    </row>
    <row r="443" spans="1:5" s="128" customFormat="1" ht="57">
      <c r="A443" s="127"/>
      <c r="B443" s="143" t="s">
        <v>911</v>
      </c>
      <c r="C443" s="144" t="s">
        <v>783</v>
      </c>
      <c r="D443" s="233"/>
      <c r="E443" s="566"/>
    </row>
    <row r="444" spans="1:5" s="128" customFormat="1" ht="57">
      <c r="A444" s="127"/>
      <c r="B444" s="143" t="s">
        <v>912</v>
      </c>
      <c r="C444" s="144" t="s">
        <v>784</v>
      </c>
      <c r="D444" s="233"/>
      <c r="E444" s="566"/>
    </row>
    <row r="445" spans="1:6" ht="30">
      <c r="A445" s="557"/>
      <c r="B445" s="99" t="s">
        <v>913</v>
      </c>
      <c r="C445" s="553" t="s">
        <v>765</v>
      </c>
      <c r="D445" s="52">
        <f>D446+D448+D449+D450+D451+D452</f>
        <v>0</v>
      </c>
      <c r="E445" s="558">
        <f>E446+E448+E449+E450+E451+E452</f>
        <v>0</v>
      </c>
      <c r="F445" s="523"/>
    </row>
    <row r="446" spans="1:6" ht="30">
      <c r="A446" s="557"/>
      <c r="B446" s="99" t="s">
        <v>650</v>
      </c>
      <c r="C446" s="553" t="s">
        <v>766</v>
      </c>
      <c r="D446" s="52"/>
      <c r="E446" s="558"/>
      <c r="F446" s="523"/>
    </row>
    <row r="447" spans="1:6" ht="45">
      <c r="A447" s="557"/>
      <c r="B447" s="99" t="s">
        <v>1022</v>
      </c>
      <c r="C447" s="567" t="s">
        <v>767</v>
      </c>
      <c r="D447" s="52"/>
      <c r="E447" s="558"/>
      <c r="F447" s="523"/>
    </row>
    <row r="448" spans="1:6" ht="60">
      <c r="A448" s="557"/>
      <c r="B448" s="99" t="s">
        <v>19</v>
      </c>
      <c r="C448" s="553" t="s">
        <v>768</v>
      </c>
      <c r="D448" s="52"/>
      <c r="E448" s="558"/>
      <c r="F448" s="523"/>
    </row>
    <row r="449" spans="1:6" ht="45">
      <c r="A449" s="557"/>
      <c r="B449" s="99" t="s">
        <v>914</v>
      </c>
      <c r="C449" s="553" t="s">
        <v>769</v>
      </c>
      <c r="D449" s="52"/>
      <c r="E449" s="558"/>
      <c r="F449" s="523"/>
    </row>
    <row r="450" spans="1:6" ht="60">
      <c r="A450" s="557"/>
      <c r="B450" s="99" t="s">
        <v>915</v>
      </c>
      <c r="C450" s="553" t="s">
        <v>770</v>
      </c>
      <c r="D450" s="52"/>
      <c r="E450" s="558"/>
      <c r="F450" s="523"/>
    </row>
    <row r="451" spans="1:5" s="128" customFormat="1" ht="57">
      <c r="A451" s="127"/>
      <c r="B451" s="143" t="s">
        <v>780</v>
      </c>
      <c r="C451" s="145" t="s">
        <v>781</v>
      </c>
      <c r="D451" s="234"/>
      <c r="E451" s="568"/>
    </row>
    <row r="452" spans="1:5" s="128" customFormat="1" ht="64.5" customHeight="1" thickBot="1">
      <c r="A452" s="569"/>
      <c r="B452" s="570" t="s">
        <v>916</v>
      </c>
      <c r="C452" s="571" t="s">
        <v>782</v>
      </c>
      <c r="D452" s="572"/>
      <c r="E452" s="573"/>
    </row>
    <row r="453" spans="1:6" ht="15" customHeight="1" hidden="1">
      <c r="A453" s="51" t="s">
        <v>20</v>
      </c>
      <c r="B453" s="99" t="s">
        <v>21</v>
      </c>
      <c r="C453" s="61">
        <v>490</v>
      </c>
      <c r="D453" s="546" t="s">
        <v>341</v>
      </c>
      <c r="E453" s="546" t="s">
        <v>341</v>
      </c>
      <c r="F453" s="49" t="s">
        <v>341</v>
      </c>
    </row>
    <row r="454" spans="1:6" ht="45" customHeight="1" hidden="1">
      <c r="A454" s="53"/>
      <c r="B454" s="99" t="s">
        <v>917</v>
      </c>
      <c r="C454" s="59">
        <v>491</v>
      </c>
      <c r="D454" s="48" t="s">
        <v>320</v>
      </c>
      <c r="E454" s="48" t="s">
        <v>320</v>
      </c>
      <c r="F454" s="49" t="s">
        <v>341</v>
      </c>
    </row>
    <row r="455" spans="1:6" ht="15" customHeight="1" hidden="1">
      <c r="A455" s="53"/>
      <c r="B455" s="99" t="s">
        <v>1023</v>
      </c>
      <c r="C455" s="59">
        <f aca="true" t="shared" si="3" ref="C455:C461">C454+1</f>
        <v>492</v>
      </c>
      <c r="D455" s="48" t="s">
        <v>320</v>
      </c>
      <c r="E455" s="48" t="s">
        <v>320</v>
      </c>
      <c r="F455" s="49" t="s">
        <v>341</v>
      </c>
    </row>
    <row r="456" spans="1:6" s="97" customFormat="1" ht="15" customHeight="1" hidden="1">
      <c r="A456" s="53"/>
      <c r="B456" s="99" t="s">
        <v>1024</v>
      </c>
      <c r="C456" s="59">
        <f t="shared" si="3"/>
        <v>493</v>
      </c>
      <c r="D456" s="48" t="s">
        <v>320</v>
      </c>
      <c r="E456" s="48" t="s">
        <v>320</v>
      </c>
      <c r="F456" s="49" t="s">
        <v>341</v>
      </c>
    </row>
    <row r="457" spans="1:6" ht="30" customHeight="1" hidden="1">
      <c r="A457" s="53"/>
      <c r="B457" s="99" t="s">
        <v>513</v>
      </c>
      <c r="C457" s="59">
        <f t="shared" si="3"/>
        <v>494</v>
      </c>
      <c r="D457" s="48" t="s">
        <v>320</v>
      </c>
      <c r="E457" s="48" t="s">
        <v>320</v>
      </c>
      <c r="F457" s="49" t="s">
        <v>341</v>
      </c>
    </row>
    <row r="458" spans="1:6" ht="30" customHeight="1" hidden="1">
      <c r="A458" s="53"/>
      <c r="B458" s="99" t="s">
        <v>533</v>
      </c>
      <c r="C458" s="59">
        <f t="shared" si="3"/>
        <v>495</v>
      </c>
      <c r="D458" s="48" t="s">
        <v>320</v>
      </c>
      <c r="E458" s="48" t="s">
        <v>320</v>
      </c>
      <c r="F458" s="49" t="s">
        <v>341</v>
      </c>
    </row>
    <row r="459" spans="1:6" ht="15" customHeight="1" hidden="1">
      <c r="A459" s="53"/>
      <c r="B459" s="99" t="s">
        <v>515</v>
      </c>
      <c r="C459" s="59">
        <f t="shared" si="3"/>
        <v>496</v>
      </c>
      <c r="D459" s="48" t="s">
        <v>320</v>
      </c>
      <c r="E459" s="48" t="s">
        <v>320</v>
      </c>
      <c r="F459" s="49" t="s">
        <v>341</v>
      </c>
    </row>
    <row r="460" spans="1:6" ht="60" customHeight="1" hidden="1">
      <c r="A460" s="53"/>
      <c r="B460" s="99" t="s">
        <v>1011</v>
      </c>
      <c r="C460" s="59">
        <f t="shared" si="3"/>
        <v>497</v>
      </c>
      <c r="D460" s="48" t="s">
        <v>320</v>
      </c>
      <c r="E460" s="48" t="s">
        <v>320</v>
      </c>
      <c r="F460" s="49" t="s">
        <v>341</v>
      </c>
    </row>
    <row r="461" spans="1:6" ht="45" customHeight="1" hidden="1">
      <c r="A461" s="53"/>
      <c r="B461" s="99" t="s">
        <v>1012</v>
      </c>
      <c r="C461" s="59">
        <f t="shared" si="3"/>
        <v>498</v>
      </c>
      <c r="D461" s="48" t="s">
        <v>320</v>
      </c>
      <c r="E461" s="48" t="s">
        <v>320</v>
      </c>
      <c r="F461" s="49" t="s">
        <v>341</v>
      </c>
    </row>
    <row r="462" spans="1:6" ht="45" customHeight="1" hidden="1">
      <c r="A462" s="53"/>
      <c r="B462" s="99" t="s">
        <v>22</v>
      </c>
      <c r="C462" s="59">
        <v>499</v>
      </c>
      <c r="D462" s="48" t="s">
        <v>320</v>
      </c>
      <c r="E462" s="48" t="s">
        <v>320</v>
      </c>
      <c r="F462" s="49" t="s">
        <v>341</v>
      </c>
    </row>
    <row r="463" spans="1:6" ht="45" customHeight="1" hidden="1">
      <c r="A463" s="53"/>
      <c r="B463" s="99" t="s">
        <v>23</v>
      </c>
      <c r="C463" s="59">
        <v>500</v>
      </c>
      <c r="D463" s="48" t="s">
        <v>320</v>
      </c>
      <c r="E463" s="48" t="s">
        <v>320</v>
      </c>
      <c r="F463" s="37" t="s">
        <v>341</v>
      </c>
    </row>
    <row r="464" spans="1:6" ht="60" customHeight="1" hidden="1">
      <c r="A464" s="53"/>
      <c r="B464" s="99" t="s">
        <v>24</v>
      </c>
      <c r="C464" s="59">
        <v>501</v>
      </c>
      <c r="D464" s="48" t="s">
        <v>320</v>
      </c>
      <c r="E464" s="48" t="s">
        <v>320</v>
      </c>
      <c r="F464" s="37" t="s">
        <v>341</v>
      </c>
    </row>
    <row r="465" spans="1:6" ht="60" customHeight="1" hidden="1">
      <c r="A465" s="53"/>
      <c r="B465" s="99" t="s">
        <v>25</v>
      </c>
      <c r="C465" s="59">
        <v>502</v>
      </c>
      <c r="D465" s="48" t="s">
        <v>320</v>
      </c>
      <c r="E465" s="48" t="s">
        <v>320</v>
      </c>
      <c r="F465" s="49" t="s">
        <v>341</v>
      </c>
    </row>
    <row r="466" spans="1:6" ht="30" customHeight="1" hidden="1">
      <c r="A466" s="53"/>
      <c r="B466" s="99" t="s">
        <v>651</v>
      </c>
      <c r="C466" s="59">
        <v>503</v>
      </c>
      <c r="D466" s="48" t="s">
        <v>320</v>
      </c>
      <c r="E466" s="48" t="s">
        <v>320</v>
      </c>
      <c r="F466" s="49" t="s">
        <v>341</v>
      </c>
    </row>
    <row r="467" spans="1:6" ht="60" customHeight="1" hidden="1">
      <c r="A467" s="53"/>
      <c r="B467" s="99" t="s">
        <v>504</v>
      </c>
      <c r="C467" s="59">
        <v>504</v>
      </c>
      <c r="D467" s="48" t="s">
        <v>320</v>
      </c>
      <c r="E467" s="48" t="s">
        <v>320</v>
      </c>
      <c r="F467" s="49" t="s">
        <v>341</v>
      </c>
    </row>
    <row r="468" spans="1:6" ht="45" customHeight="1" hidden="1">
      <c r="A468" s="53"/>
      <c r="B468" s="99" t="s">
        <v>505</v>
      </c>
      <c r="C468" s="59">
        <v>505</v>
      </c>
      <c r="D468" s="48" t="s">
        <v>320</v>
      </c>
      <c r="E468" s="48" t="s">
        <v>320</v>
      </c>
      <c r="F468" s="49" t="s">
        <v>341</v>
      </c>
    </row>
    <row r="469" spans="1:6" ht="45" customHeight="1" hidden="1">
      <c r="A469" s="53"/>
      <c r="B469" s="99" t="s">
        <v>26</v>
      </c>
      <c r="C469" s="59">
        <v>506</v>
      </c>
      <c r="D469" s="48" t="s">
        <v>320</v>
      </c>
      <c r="E469" s="48" t="s">
        <v>320</v>
      </c>
      <c r="F469" s="49" t="s">
        <v>341</v>
      </c>
    </row>
    <row r="470" spans="1:6" ht="30" customHeight="1" hidden="1">
      <c r="A470" s="53"/>
      <c r="B470" s="99" t="s">
        <v>652</v>
      </c>
      <c r="C470" s="59">
        <v>507</v>
      </c>
      <c r="D470" s="48" t="s">
        <v>320</v>
      </c>
      <c r="E470" s="48" t="s">
        <v>320</v>
      </c>
      <c r="F470" s="49" t="s">
        <v>341</v>
      </c>
    </row>
    <row r="471" spans="1:6" ht="60" customHeight="1" hidden="1">
      <c r="A471" s="53"/>
      <c r="B471" s="99" t="s">
        <v>1011</v>
      </c>
      <c r="C471" s="59">
        <v>508</v>
      </c>
      <c r="D471" s="48" t="s">
        <v>320</v>
      </c>
      <c r="E471" s="48" t="s">
        <v>320</v>
      </c>
      <c r="F471" s="49" t="s">
        <v>341</v>
      </c>
    </row>
    <row r="472" spans="1:6" ht="45" customHeight="1" hidden="1">
      <c r="A472" s="53"/>
      <c r="B472" s="99" t="s">
        <v>1012</v>
      </c>
      <c r="C472" s="59">
        <v>509</v>
      </c>
      <c r="D472" s="48" t="s">
        <v>320</v>
      </c>
      <c r="E472" s="48" t="s">
        <v>320</v>
      </c>
      <c r="F472" s="49" t="s">
        <v>341</v>
      </c>
    </row>
    <row r="473" spans="1:6" ht="15" customHeight="1" hidden="1">
      <c r="A473" s="53"/>
      <c r="B473" s="99" t="s">
        <v>27</v>
      </c>
      <c r="C473" s="59">
        <v>510</v>
      </c>
      <c r="D473" s="48" t="s">
        <v>320</v>
      </c>
      <c r="E473" s="48" t="s">
        <v>320</v>
      </c>
      <c r="F473" s="49" t="s">
        <v>341</v>
      </c>
    </row>
    <row r="474" spans="1:6" s="97" customFormat="1" ht="15" customHeight="1" hidden="1">
      <c r="A474" s="53"/>
      <c r="B474" s="99" t="s">
        <v>653</v>
      </c>
      <c r="C474" s="59">
        <v>525</v>
      </c>
      <c r="D474" s="48" t="s">
        <v>320</v>
      </c>
      <c r="E474" s="48" t="s">
        <v>320</v>
      </c>
      <c r="F474" s="49" t="s">
        <v>341</v>
      </c>
    </row>
    <row r="475" spans="1:6" s="97" customFormat="1" ht="15">
      <c r="A475" s="92"/>
      <c r="B475" s="146"/>
      <c r="C475" s="126"/>
      <c r="D475" s="96"/>
      <c r="E475" s="96"/>
      <c r="F475" s="94"/>
    </row>
    <row r="476" spans="1:6" ht="15">
      <c r="A476" s="92"/>
      <c r="B476" s="146"/>
      <c r="C476" s="126"/>
      <c r="D476" s="96"/>
      <c r="E476" s="96"/>
      <c r="F476" s="94"/>
    </row>
    <row r="477" spans="1:6" ht="15">
      <c r="A477" s="92"/>
      <c r="B477" s="147" t="s">
        <v>654</v>
      </c>
      <c r="C477" s="148"/>
      <c r="D477" s="235"/>
      <c r="E477" s="96"/>
      <c r="F477" s="94"/>
    </row>
    <row r="478" spans="1:4" ht="15.75" thickBot="1">
      <c r="A478" s="92"/>
      <c r="B478" s="149"/>
      <c r="C478" s="150"/>
      <c r="D478" s="236"/>
    </row>
    <row r="479" spans="1:4" ht="15" customHeight="1">
      <c r="A479" s="92"/>
      <c r="B479" s="151" t="s">
        <v>655</v>
      </c>
      <c r="C479" s="686" t="s">
        <v>775</v>
      </c>
      <c r="D479" s="237"/>
    </row>
    <row r="480" spans="1:5" s="95" customFormat="1" ht="13.5" thickBot="1">
      <c r="A480" s="152"/>
      <c r="B480" s="153" t="s">
        <v>656</v>
      </c>
      <c r="C480" s="687"/>
      <c r="D480" s="238" t="s">
        <v>657</v>
      </c>
      <c r="E480" s="239"/>
    </row>
    <row r="481" spans="1:5" s="95" customFormat="1" ht="12.75">
      <c r="A481" s="154"/>
      <c r="B481" s="155" t="s">
        <v>658</v>
      </c>
      <c r="C481" s="156"/>
      <c r="D481" s="240" t="s">
        <v>659</v>
      </c>
      <c r="E481" s="239"/>
    </row>
    <row r="482" spans="1:5" s="95" customFormat="1" ht="12.75">
      <c r="A482" s="154"/>
      <c r="B482" s="157" t="s">
        <v>660</v>
      </c>
      <c r="C482" s="158"/>
      <c r="D482" s="241" t="s">
        <v>661</v>
      </c>
      <c r="E482" s="239"/>
    </row>
    <row r="483" spans="1:5" s="95" customFormat="1" ht="12.75">
      <c r="A483" s="154"/>
      <c r="B483" s="157" t="s">
        <v>662</v>
      </c>
      <c r="C483" s="158"/>
      <c r="D483" s="241" t="s">
        <v>663</v>
      </c>
      <c r="E483" s="239"/>
    </row>
    <row r="484" spans="1:5" s="95" customFormat="1" ht="12.75">
      <c r="A484" s="154"/>
      <c r="B484" s="159" t="s">
        <v>664</v>
      </c>
      <c r="C484" s="158"/>
      <c r="D484" s="242" t="s">
        <v>665</v>
      </c>
      <c r="E484" s="239"/>
    </row>
    <row r="485" spans="1:5" s="95" customFormat="1" ht="12.75">
      <c r="A485" s="154"/>
      <c r="B485" s="159" t="s">
        <v>666</v>
      </c>
      <c r="C485" s="158"/>
      <c r="D485" s="242" t="s">
        <v>667</v>
      </c>
      <c r="E485" s="239"/>
    </row>
    <row r="486" spans="1:5" s="95" customFormat="1" ht="12.75">
      <c r="A486" s="154"/>
      <c r="B486" s="159" t="s">
        <v>668</v>
      </c>
      <c r="C486" s="158"/>
      <c r="D486" s="242" t="s">
        <v>669</v>
      </c>
      <c r="E486" s="239"/>
    </row>
    <row r="487" spans="1:5" s="95" customFormat="1" ht="25.5">
      <c r="A487" s="154"/>
      <c r="B487" s="160" t="s">
        <v>670</v>
      </c>
      <c r="C487" s="158"/>
      <c r="D487" s="242" t="s">
        <v>671</v>
      </c>
      <c r="E487" s="239"/>
    </row>
    <row r="488" spans="1:5" s="95" customFormat="1" ht="12.75">
      <c r="A488" s="154"/>
      <c r="B488" s="157" t="s">
        <v>672</v>
      </c>
      <c r="C488" s="158"/>
      <c r="D488" s="242" t="s">
        <v>673</v>
      </c>
      <c r="E488" s="239"/>
    </row>
    <row r="489" spans="1:5" s="95" customFormat="1" ht="12.75">
      <c r="A489" s="154"/>
      <c r="B489" s="157" t="s">
        <v>674</v>
      </c>
      <c r="C489" s="158"/>
      <c r="D489" s="242" t="s">
        <v>675</v>
      </c>
      <c r="E489" s="239"/>
    </row>
    <row r="490" spans="1:5" s="95" customFormat="1" ht="12.75">
      <c r="A490" s="154"/>
      <c r="B490" s="157" t="s">
        <v>676</v>
      </c>
      <c r="C490" s="158"/>
      <c r="D490" s="242" t="s">
        <v>677</v>
      </c>
      <c r="E490" s="239"/>
    </row>
    <row r="491" spans="1:5" s="95" customFormat="1" ht="12.75">
      <c r="A491" s="154"/>
      <c r="B491" s="157" t="s">
        <v>678</v>
      </c>
      <c r="C491" s="158"/>
      <c r="D491" s="241" t="s">
        <v>679</v>
      </c>
      <c r="E491" s="239"/>
    </row>
    <row r="492" spans="1:5" s="95" customFormat="1" ht="12.75">
      <c r="A492" s="154"/>
      <c r="B492" s="157" t="s">
        <v>680</v>
      </c>
      <c r="C492" s="158"/>
      <c r="D492" s="241" t="s">
        <v>681</v>
      </c>
      <c r="E492" s="239"/>
    </row>
    <row r="493" spans="1:5" s="95" customFormat="1" ht="12.75">
      <c r="A493" s="154"/>
      <c r="B493" s="157" t="s">
        <v>682</v>
      </c>
      <c r="C493" s="158"/>
      <c r="D493" s="241" t="s">
        <v>683</v>
      </c>
      <c r="E493" s="239"/>
    </row>
    <row r="494" spans="1:5" s="95" customFormat="1" ht="12.75">
      <c r="A494" s="154"/>
      <c r="B494" s="157" t="s">
        <v>684</v>
      </c>
      <c r="C494" s="158"/>
      <c r="D494" s="241" t="s">
        <v>685</v>
      </c>
      <c r="E494" s="239"/>
    </row>
    <row r="495" spans="1:5" s="95" customFormat="1" ht="12.75">
      <c r="A495" s="154"/>
      <c r="B495" s="157" t="s">
        <v>686</v>
      </c>
      <c r="C495" s="158"/>
      <c r="D495" s="241" t="s">
        <v>687</v>
      </c>
      <c r="E495" s="239"/>
    </row>
    <row r="496" spans="1:5" s="95" customFormat="1" ht="12.75">
      <c r="A496" s="154"/>
      <c r="B496" s="157" t="s">
        <v>688</v>
      </c>
      <c r="C496" s="158"/>
      <c r="D496" s="241" t="s">
        <v>689</v>
      </c>
      <c r="E496" s="239"/>
    </row>
    <row r="497" spans="1:5" s="95" customFormat="1" ht="12.75">
      <c r="A497" s="154"/>
      <c r="B497" s="157" t="s">
        <v>690</v>
      </c>
      <c r="C497" s="158"/>
      <c r="D497" s="241" t="s">
        <v>691</v>
      </c>
      <c r="E497" s="239"/>
    </row>
    <row r="498" spans="1:5" s="95" customFormat="1" ht="12.75">
      <c r="A498" s="154"/>
      <c r="B498" s="161" t="s">
        <v>776</v>
      </c>
      <c r="C498" s="162"/>
      <c r="D498" s="243" t="s">
        <v>692</v>
      </c>
      <c r="E498" s="239"/>
    </row>
    <row r="499" spans="1:5" s="95" customFormat="1" ht="12.75">
      <c r="A499" s="154"/>
      <c r="B499" s="135" t="s">
        <v>777</v>
      </c>
      <c r="C499" s="136"/>
      <c r="D499" s="244" t="s">
        <v>778</v>
      </c>
      <c r="E499" s="239"/>
    </row>
    <row r="500" spans="1:5" s="95" customFormat="1" ht="26.25" thickBot="1">
      <c r="A500" s="154"/>
      <c r="B500" s="163" t="s">
        <v>798</v>
      </c>
      <c r="C500" s="164"/>
      <c r="D500" s="245" t="s">
        <v>779</v>
      </c>
      <c r="E500" s="239"/>
    </row>
    <row r="501" spans="1:5" s="95" customFormat="1" ht="12.75">
      <c r="A501" s="154"/>
      <c r="B501" s="165"/>
      <c r="C501" s="166"/>
      <c r="D501" s="246"/>
      <c r="E501" s="239"/>
    </row>
    <row r="502" spans="1:5" s="95" customFormat="1" ht="12.75">
      <c r="A502" s="154"/>
      <c r="B502" s="165"/>
      <c r="C502" s="166"/>
      <c r="D502" s="246"/>
      <c r="E502" s="239"/>
    </row>
    <row r="503" spans="1:5" s="95" customFormat="1" ht="12.75">
      <c r="A503" s="154"/>
      <c r="B503" s="165"/>
      <c r="C503" s="166"/>
      <c r="D503" s="246"/>
      <c r="E503" s="239"/>
    </row>
    <row r="504" spans="1:5" ht="15">
      <c r="A504" s="92"/>
      <c r="B504" s="321"/>
      <c r="C504" s="321"/>
      <c r="D504" s="36"/>
      <c r="E504" s="36"/>
    </row>
    <row r="505" ht="15">
      <c r="A505" s="92"/>
    </row>
    <row r="506" spans="1:5" ht="15">
      <c r="A506" s="92"/>
      <c r="B506" s="515" t="s">
        <v>1163</v>
      </c>
      <c r="C506" s="658" t="s">
        <v>1152</v>
      </c>
      <c r="D506" s="655"/>
      <c r="E506" s="655"/>
    </row>
    <row r="507" spans="1:5" ht="15">
      <c r="A507" s="92"/>
      <c r="B507" s="460" t="s">
        <v>1164</v>
      </c>
      <c r="C507" s="691" t="s">
        <v>1094</v>
      </c>
      <c r="D507" s="661"/>
      <c r="E507" s="661"/>
    </row>
    <row r="508" spans="1:5" ht="15">
      <c r="A508" s="92"/>
      <c r="B508" s="516"/>
      <c r="C508" s="516"/>
      <c r="D508" s="517"/>
      <c r="E508" s="518"/>
    </row>
    <row r="509" spans="1:5" ht="15">
      <c r="A509" s="92"/>
      <c r="B509" s="519"/>
      <c r="C509" s="692"/>
      <c r="D509" s="692"/>
      <c r="E509" s="692"/>
    </row>
    <row r="510" spans="1:5" ht="15">
      <c r="A510" s="92"/>
      <c r="B510" s="507"/>
      <c r="C510" s="658" t="s">
        <v>1095</v>
      </c>
      <c r="D510" s="688"/>
      <c r="E510" s="688"/>
    </row>
    <row r="511" spans="1:5" ht="15">
      <c r="A511" s="92"/>
      <c r="B511" s="507"/>
      <c r="C511" s="658" t="s">
        <v>1096</v>
      </c>
      <c r="D511" s="688"/>
      <c r="E511" s="688"/>
    </row>
    <row r="512" ht="15">
      <c r="A512" s="92"/>
    </row>
    <row r="513" ht="15">
      <c r="A513" s="92"/>
    </row>
    <row r="514" ht="15">
      <c r="A514" s="92"/>
    </row>
    <row r="515" ht="15">
      <c r="A515" s="92"/>
    </row>
    <row r="516" ht="15">
      <c r="A516" s="92"/>
    </row>
    <row r="525" ht="13.5" customHeight="1"/>
  </sheetData>
  <sheetProtection/>
  <mergeCells count="11">
    <mergeCell ref="A8:D8"/>
    <mergeCell ref="C479:C480"/>
    <mergeCell ref="C511:E511"/>
    <mergeCell ref="A1:B1"/>
    <mergeCell ref="A2:B2"/>
    <mergeCell ref="C506:E506"/>
    <mergeCell ref="C507:E507"/>
    <mergeCell ref="C509:E509"/>
    <mergeCell ref="C510:E510"/>
    <mergeCell ref="A5:E5"/>
    <mergeCell ref="A6:E6"/>
  </mergeCells>
  <printOptions horizontalCentered="1"/>
  <pageMargins left="0.2362204724409449" right="0.1968503937007874" top="0.2362204724409449" bottom="0.1968503937007874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="115" zoomScaleNormal="115" zoomScalePageLayoutView="0" workbookViewId="0" topLeftCell="A1">
      <pane xSplit="2" ySplit="12" topLeftCell="C50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10" sqref="A10:A11"/>
    </sheetView>
  </sheetViews>
  <sheetFormatPr defaultColWidth="16.57421875" defaultRowHeight="12.75"/>
  <cols>
    <col min="1" max="1" width="34.00390625" style="321" customWidth="1"/>
    <col min="2" max="2" width="8.8515625" style="321" customWidth="1"/>
    <col min="3" max="4" width="15.57421875" style="321" bestFit="1" customWidth="1"/>
    <col min="5" max="5" width="15.57421875" style="322" bestFit="1" customWidth="1"/>
    <col min="6" max="6" width="15.140625" style="322" customWidth="1"/>
    <col min="7" max="7" width="14.140625" style="322" customWidth="1"/>
    <col min="8" max="8" width="16.00390625" style="322" customWidth="1"/>
    <col min="9" max="9" width="14.7109375" style="322" customWidth="1"/>
    <col min="10" max="10" width="15.140625" style="322" customWidth="1"/>
    <col min="11" max="11" width="13.7109375" style="322" customWidth="1"/>
    <col min="12" max="12" width="16.28125" style="322" customWidth="1"/>
    <col min="13" max="16384" width="16.57421875" style="321" customWidth="1"/>
  </cols>
  <sheetData>
    <row r="1" spans="1:12" ht="16.5">
      <c r="A1" s="574" t="s">
        <v>1144</v>
      </c>
      <c r="L1" s="435" t="s">
        <v>428</v>
      </c>
    </row>
    <row r="2" ht="16.5">
      <c r="A2" s="574" t="s">
        <v>1145</v>
      </c>
    </row>
    <row r="6" spans="1:12" s="323" customFormat="1" ht="15">
      <c r="A6" s="704" t="s">
        <v>1165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</row>
    <row r="7" spans="1:12" ht="15">
      <c r="A7" s="704" t="s">
        <v>1166</v>
      </c>
      <c r="B7" s="704"/>
      <c r="C7" s="704"/>
      <c r="D7" s="704"/>
      <c r="E7" s="704"/>
      <c r="F7" s="704"/>
      <c r="G7" s="704"/>
      <c r="H7" s="704"/>
      <c r="I7" s="704"/>
      <c r="J7" s="704"/>
      <c r="K7" s="704"/>
      <c r="L7" s="704"/>
    </row>
    <row r="8" spans="3:12" ht="12" customHeight="1">
      <c r="C8" s="322"/>
      <c r="L8" s="325"/>
    </row>
    <row r="9" spans="1:12" ht="15.75" thickBot="1">
      <c r="A9" s="114" t="s">
        <v>429</v>
      </c>
      <c r="B9" s="465"/>
      <c r="C9" s="323"/>
      <c r="D9" s="465"/>
      <c r="E9" s="323"/>
      <c r="F9" s="323"/>
      <c r="G9" s="323"/>
      <c r="H9" s="323"/>
      <c r="I9" s="323"/>
      <c r="J9" s="323"/>
      <c r="K9" s="323"/>
      <c r="L9" s="323" t="s">
        <v>351</v>
      </c>
    </row>
    <row r="10" spans="1:12" ht="25.5" customHeight="1">
      <c r="A10" s="664" t="s">
        <v>430</v>
      </c>
      <c r="B10" s="709" t="s">
        <v>431</v>
      </c>
      <c r="C10" s="705" t="s">
        <v>1025</v>
      </c>
      <c r="D10" s="706"/>
      <c r="E10" s="707" t="s">
        <v>1059</v>
      </c>
      <c r="F10" s="708"/>
      <c r="G10" s="702" t="s">
        <v>808</v>
      </c>
      <c r="H10" s="698" t="s">
        <v>432</v>
      </c>
      <c r="I10" s="698" t="s">
        <v>433</v>
      </c>
      <c r="J10" s="698" t="s">
        <v>434</v>
      </c>
      <c r="K10" s="698" t="s">
        <v>435</v>
      </c>
      <c r="L10" s="711" t="s">
        <v>436</v>
      </c>
    </row>
    <row r="11" spans="1:12" ht="66" customHeight="1" thickBot="1">
      <c r="A11" s="697"/>
      <c r="B11" s="710"/>
      <c r="C11" s="278" t="s">
        <v>1027</v>
      </c>
      <c r="D11" s="278" t="s">
        <v>888</v>
      </c>
      <c r="E11" s="278" t="s">
        <v>1028</v>
      </c>
      <c r="F11" s="278" t="s">
        <v>888</v>
      </c>
      <c r="G11" s="703"/>
      <c r="H11" s="699"/>
      <c r="I11" s="699"/>
      <c r="J11" s="699"/>
      <c r="K11" s="699"/>
      <c r="L11" s="712"/>
    </row>
    <row r="12" spans="1:12" ht="15.75" thickBot="1">
      <c r="A12" s="35" t="s">
        <v>321</v>
      </c>
      <c r="B12" s="327" t="s">
        <v>322</v>
      </c>
      <c r="C12" s="327">
        <v>1</v>
      </c>
      <c r="D12" s="327">
        <v>2</v>
      </c>
      <c r="E12" s="328">
        <v>3</v>
      </c>
      <c r="F12" s="328">
        <v>4</v>
      </c>
      <c r="G12" s="328">
        <v>5</v>
      </c>
      <c r="H12" s="328">
        <v>6</v>
      </c>
      <c r="I12" s="329">
        <v>7</v>
      </c>
      <c r="J12" s="329">
        <v>8</v>
      </c>
      <c r="K12" s="330" t="s">
        <v>1026</v>
      </c>
      <c r="L12" s="331">
        <v>10</v>
      </c>
    </row>
    <row r="13" spans="1:12" ht="15.75" thickBot="1">
      <c r="A13" s="169" t="s">
        <v>438</v>
      </c>
      <c r="B13" s="170" t="s">
        <v>439</v>
      </c>
      <c r="C13" s="390">
        <f>C15+C21</f>
        <v>426367000</v>
      </c>
      <c r="D13" s="390">
        <f>D15+D21</f>
        <v>586014076</v>
      </c>
      <c r="E13" s="390">
        <f>E15+E21</f>
        <v>426367000</v>
      </c>
      <c r="F13" s="390">
        <f aca="true" t="shared" si="0" ref="F13:L13">F15+F21</f>
        <v>586014076</v>
      </c>
      <c r="G13" s="390">
        <f t="shared" si="0"/>
        <v>586014076</v>
      </c>
      <c r="H13" s="390">
        <f t="shared" si="0"/>
        <v>585986030</v>
      </c>
      <c r="I13" s="390">
        <f t="shared" si="0"/>
        <v>585986030</v>
      </c>
      <c r="J13" s="390">
        <f t="shared" si="0"/>
        <v>585986030</v>
      </c>
      <c r="K13" s="390">
        <f t="shared" si="0"/>
        <v>0</v>
      </c>
      <c r="L13" s="391">
        <f t="shared" si="0"/>
        <v>586074327</v>
      </c>
    </row>
    <row r="14" spans="1:12" ht="15" customHeight="1">
      <c r="A14" s="700" t="s">
        <v>440</v>
      </c>
      <c r="B14" s="54"/>
      <c r="C14" s="392"/>
      <c r="D14" s="392"/>
      <c r="E14" s="393"/>
      <c r="F14" s="394"/>
      <c r="G14" s="394"/>
      <c r="H14" s="395"/>
      <c r="I14" s="394"/>
      <c r="J14" s="395"/>
      <c r="K14" s="394"/>
      <c r="L14" s="396"/>
    </row>
    <row r="15" spans="1:12" ht="15.75" thickBot="1">
      <c r="A15" s="701"/>
      <c r="B15" s="55" t="s">
        <v>441</v>
      </c>
      <c r="C15" s="397">
        <f aca="true" t="shared" si="1" ref="C15:J15">C17</f>
        <v>0</v>
      </c>
      <c r="D15" s="397">
        <f t="shared" si="1"/>
        <v>0</v>
      </c>
      <c r="E15" s="397">
        <f t="shared" si="1"/>
        <v>0</v>
      </c>
      <c r="F15" s="397">
        <f t="shared" si="1"/>
        <v>0</v>
      </c>
      <c r="G15" s="397">
        <f t="shared" si="1"/>
        <v>0</v>
      </c>
      <c r="H15" s="397">
        <f t="shared" si="1"/>
        <v>0</v>
      </c>
      <c r="I15" s="397">
        <f t="shared" si="1"/>
        <v>0</v>
      </c>
      <c r="J15" s="397">
        <f t="shared" si="1"/>
        <v>0</v>
      </c>
      <c r="K15" s="398">
        <f>I15-J15</f>
        <v>0</v>
      </c>
      <c r="L15" s="399">
        <f>L17</f>
        <v>0</v>
      </c>
    </row>
    <row r="16" spans="1:12" ht="15">
      <c r="A16" s="700" t="s">
        <v>442</v>
      </c>
      <c r="B16" s="54"/>
      <c r="C16" s="392"/>
      <c r="D16" s="392"/>
      <c r="E16" s="393"/>
      <c r="F16" s="394"/>
      <c r="G16" s="394"/>
      <c r="H16" s="395"/>
      <c r="I16" s="394"/>
      <c r="J16" s="395"/>
      <c r="K16" s="394"/>
      <c r="L16" s="396"/>
    </row>
    <row r="17" spans="1:12" ht="15.75" thickBot="1">
      <c r="A17" s="701"/>
      <c r="B17" s="56">
        <v>51</v>
      </c>
      <c r="C17" s="400">
        <f aca="true" t="shared" si="2" ref="C17:J17">C18</f>
        <v>0</v>
      </c>
      <c r="D17" s="400">
        <f t="shared" si="2"/>
        <v>0</v>
      </c>
      <c r="E17" s="400">
        <f t="shared" si="2"/>
        <v>0</v>
      </c>
      <c r="F17" s="400">
        <f t="shared" si="2"/>
        <v>0</v>
      </c>
      <c r="G17" s="400">
        <f t="shared" si="2"/>
        <v>0</v>
      </c>
      <c r="H17" s="400">
        <f t="shared" si="2"/>
        <v>0</v>
      </c>
      <c r="I17" s="400">
        <f t="shared" si="2"/>
        <v>0</v>
      </c>
      <c r="J17" s="400">
        <f t="shared" si="2"/>
        <v>0</v>
      </c>
      <c r="K17" s="401">
        <f>I17-J17</f>
        <v>0</v>
      </c>
      <c r="L17" s="402">
        <f>L18</f>
        <v>0</v>
      </c>
    </row>
    <row r="18" spans="1:12" ht="15">
      <c r="A18" s="105" t="s">
        <v>443</v>
      </c>
      <c r="B18" s="57" t="s">
        <v>444</v>
      </c>
      <c r="C18" s="403">
        <f aca="true" t="shared" si="3" ref="C18:E19">C19</f>
        <v>0</v>
      </c>
      <c r="D18" s="403">
        <f t="shared" si="3"/>
        <v>0</v>
      </c>
      <c r="E18" s="403">
        <f t="shared" si="3"/>
        <v>0</v>
      </c>
      <c r="F18" s="403">
        <f aca="true" t="shared" si="4" ref="F18:L19">F19</f>
        <v>0</v>
      </c>
      <c r="G18" s="403">
        <f t="shared" si="4"/>
        <v>0</v>
      </c>
      <c r="H18" s="403">
        <f t="shared" si="4"/>
        <v>0</v>
      </c>
      <c r="I18" s="403">
        <f t="shared" si="4"/>
        <v>0</v>
      </c>
      <c r="J18" s="403">
        <f t="shared" si="4"/>
        <v>0</v>
      </c>
      <c r="K18" s="403">
        <f t="shared" si="4"/>
        <v>0</v>
      </c>
      <c r="L18" s="404">
        <f t="shared" si="4"/>
        <v>0</v>
      </c>
    </row>
    <row r="19" spans="1:12" ht="30">
      <c r="A19" s="106" t="s">
        <v>445</v>
      </c>
      <c r="B19" s="58" t="s">
        <v>446</v>
      </c>
      <c r="C19" s="405">
        <f t="shared" si="3"/>
        <v>0</v>
      </c>
      <c r="D19" s="405">
        <f t="shared" si="3"/>
        <v>0</v>
      </c>
      <c r="E19" s="405">
        <f t="shared" si="3"/>
        <v>0</v>
      </c>
      <c r="F19" s="405">
        <f t="shared" si="4"/>
        <v>0</v>
      </c>
      <c r="G19" s="405">
        <f t="shared" si="4"/>
        <v>0</v>
      </c>
      <c r="H19" s="405">
        <f>H20</f>
        <v>0</v>
      </c>
      <c r="I19" s="405">
        <f t="shared" si="4"/>
        <v>0</v>
      </c>
      <c r="J19" s="405">
        <f>J20</f>
        <v>0</v>
      </c>
      <c r="K19" s="405">
        <f t="shared" si="4"/>
        <v>0</v>
      </c>
      <c r="L19" s="406">
        <f>L20</f>
        <v>0</v>
      </c>
    </row>
    <row r="20" spans="1:12" ht="30.75" thickBot="1">
      <c r="A20" s="311" t="s">
        <v>445</v>
      </c>
      <c r="B20" s="312" t="s">
        <v>447</v>
      </c>
      <c r="C20" s="407"/>
      <c r="D20" s="407"/>
      <c r="E20" s="407"/>
      <c r="F20" s="407"/>
      <c r="G20" s="407"/>
      <c r="H20" s="407"/>
      <c r="I20" s="407"/>
      <c r="J20" s="407"/>
      <c r="K20" s="407">
        <f>I20-J20</f>
        <v>0</v>
      </c>
      <c r="L20" s="408"/>
    </row>
    <row r="21" spans="1:12" ht="15.75" thickBot="1">
      <c r="A21" s="167" t="s">
        <v>448</v>
      </c>
      <c r="B21" s="168" t="s">
        <v>449</v>
      </c>
      <c r="C21" s="409">
        <f>C22+C49+C87</f>
        <v>426367000</v>
      </c>
      <c r="D21" s="409">
        <f aca="true" t="shared" si="5" ref="D21:L21">D22+D49+D87</f>
        <v>586014076</v>
      </c>
      <c r="E21" s="409">
        <f t="shared" si="5"/>
        <v>426367000</v>
      </c>
      <c r="F21" s="409">
        <f t="shared" si="5"/>
        <v>586014076</v>
      </c>
      <c r="G21" s="409">
        <f t="shared" si="5"/>
        <v>586014076</v>
      </c>
      <c r="H21" s="409">
        <f t="shared" si="5"/>
        <v>585986030</v>
      </c>
      <c r="I21" s="409">
        <f t="shared" si="5"/>
        <v>585986030</v>
      </c>
      <c r="J21" s="409">
        <f t="shared" si="5"/>
        <v>585986030</v>
      </c>
      <c r="K21" s="409">
        <f>K22+K49+K86+K87</f>
        <v>0</v>
      </c>
      <c r="L21" s="409">
        <f t="shared" si="5"/>
        <v>586074327</v>
      </c>
    </row>
    <row r="22" spans="1:12" ht="18" customHeight="1" thickBot="1">
      <c r="A22" s="171" t="s">
        <v>450</v>
      </c>
      <c r="B22" s="170">
        <v>20</v>
      </c>
      <c r="C22" s="390">
        <f aca="true" t="shared" si="6" ref="C22:L23">C23</f>
        <v>2967000</v>
      </c>
      <c r="D22" s="390">
        <f t="shared" si="6"/>
        <v>5425876</v>
      </c>
      <c r="E22" s="390">
        <f t="shared" si="6"/>
        <v>2967000</v>
      </c>
      <c r="F22" s="390">
        <f t="shared" si="6"/>
        <v>5425876</v>
      </c>
      <c r="G22" s="390">
        <f t="shared" si="6"/>
        <v>5425876</v>
      </c>
      <c r="H22" s="390">
        <f t="shared" si="6"/>
        <v>5413221</v>
      </c>
      <c r="I22" s="390">
        <f t="shared" si="6"/>
        <v>5413221</v>
      </c>
      <c r="J22" s="390">
        <f t="shared" si="6"/>
        <v>5413221</v>
      </c>
      <c r="K22" s="390">
        <f t="shared" si="6"/>
        <v>0</v>
      </c>
      <c r="L22" s="391">
        <f t="shared" si="6"/>
        <v>5413221</v>
      </c>
    </row>
    <row r="23" spans="1:12" ht="45.75" thickBot="1">
      <c r="A23" s="171" t="s">
        <v>451</v>
      </c>
      <c r="B23" s="332" t="s">
        <v>452</v>
      </c>
      <c r="C23" s="410">
        <f t="shared" si="6"/>
        <v>2967000</v>
      </c>
      <c r="D23" s="410">
        <f t="shared" si="6"/>
        <v>5425876</v>
      </c>
      <c r="E23" s="410">
        <f t="shared" si="6"/>
        <v>2967000</v>
      </c>
      <c r="F23" s="410">
        <f t="shared" si="6"/>
        <v>5425876</v>
      </c>
      <c r="G23" s="410">
        <f t="shared" si="6"/>
        <v>5425876</v>
      </c>
      <c r="H23" s="410">
        <f t="shared" si="6"/>
        <v>5413221</v>
      </c>
      <c r="I23" s="410">
        <f t="shared" si="6"/>
        <v>5413221</v>
      </c>
      <c r="J23" s="410">
        <f t="shared" si="6"/>
        <v>5413221</v>
      </c>
      <c r="K23" s="410">
        <f t="shared" si="6"/>
        <v>0</v>
      </c>
      <c r="L23" s="411">
        <f t="shared" si="6"/>
        <v>5413221</v>
      </c>
    </row>
    <row r="24" spans="1:12" ht="15.75" thickBot="1">
      <c r="A24" s="333" t="s">
        <v>453</v>
      </c>
      <c r="B24" s="332"/>
      <c r="C24" s="410">
        <f aca="true" t="shared" si="7" ref="C24:L24">SUM(C25:C48)</f>
        <v>2967000</v>
      </c>
      <c r="D24" s="410">
        <f t="shared" si="7"/>
        <v>5425876</v>
      </c>
      <c r="E24" s="410">
        <f t="shared" si="7"/>
        <v>2967000</v>
      </c>
      <c r="F24" s="410">
        <f t="shared" si="7"/>
        <v>5425876</v>
      </c>
      <c r="G24" s="410">
        <f t="shared" si="7"/>
        <v>5425876</v>
      </c>
      <c r="H24" s="410">
        <f t="shared" si="7"/>
        <v>5413221</v>
      </c>
      <c r="I24" s="410">
        <f t="shared" si="7"/>
        <v>5413221</v>
      </c>
      <c r="J24" s="410">
        <f t="shared" si="7"/>
        <v>5413221</v>
      </c>
      <c r="K24" s="410">
        <f t="shared" si="7"/>
        <v>0</v>
      </c>
      <c r="L24" s="411">
        <f t="shared" si="7"/>
        <v>5413221</v>
      </c>
    </row>
    <row r="25" spans="1:12" ht="15">
      <c r="A25" s="334" t="s">
        <v>454</v>
      </c>
      <c r="B25" s="335"/>
      <c r="C25" s="412">
        <v>240</v>
      </c>
      <c r="D25" s="412">
        <v>480</v>
      </c>
      <c r="E25" s="412">
        <v>240</v>
      </c>
      <c r="F25" s="412">
        <v>480</v>
      </c>
      <c r="G25" s="412">
        <v>480</v>
      </c>
      <c r="H25" s="412">
        <v>478</v>
      </c>
      <c r="I25" s="412">
        <v>478</v>
      </c>
      <c r="J25" s="412">
        <v>478</v>
      </c>
      <c r="K25" s="403">
        <f>I25-J25</f>
        <v>0</v>
      </c>
      <c r="L25" s="413">
        <v>478</v>
      </c>
    </row>
    <row r="26" spans="1:12" ht="30">
      <c r="A26" s="336" t="s">
        <v>883</v>
      </c>
      <c r="B26" s="337"/>
      <c r="C26" s="414">
        <v>76000</v>
      </c>
      <c r="D26" s="414">
        <v>152140</v>
      </c>
      <c r="E26" s="414">
        <v>76000</v>
      </c>
      <c r="F26" s="414">
        <v>152140</v>
      </c>
      <c r="G26" s="414">
        <v>152140</v>
      </c>
      <c r="H26" s="414">
        <v>151380</v>
      </c>
      <c r="I26" s="414">
        <v>151380</v>
      </c>
      <c r="J26" s="414">
        <v>151380</v>
      </c>
      <c r="K26" s="415">
        <f aca="true" t="shared" si="8" ref="K26:K48">I26-J26</f>
        <v>0</v>
      </c>
      <c r="L26" s="416">
        <v>151380</v>
      </c>
    </row>
    <row r="27" spans="1:12" ht="30">
      <c r="A27" s="338" t="s">
        <v>884</v>
      </c>
      <c r="B27" s="337"/>
      <c r="C27" s="414">
        <v>259000</v>
      </c>
      <c r="D27" s="414">
        <v>518000</v>
      </c>
      <c r="E27" s="414">
        <v>259000</v>
      </c>
      <c r="F27" s="414">
        <v>518000</v>
      </c>
      <c r="G27" s="414">
        <v>518000</v>
      </c>
      <c r="H27" s="414">
        <v>517412</v>
      </c>
      <c r="I27" s="414">
        <v>517412</v>
      </c>
      <c r="J27" s="414">
        <v>517412</v>
      </c>
      <c r="K27" s="415">
        <f t="shared" si="8"/>
        <v>0</v>
      </c>
      <c r="L27" s="416">
        <v>517412</v>
      </c>
    </row>
    <row r="28" spans="1:12" ht="15">
      <c r="A28" s="339" t="s">
        <v>701</v>
      </c>
      <c r="B28" s="337"/>
      <c r="C28" s="414">
        <v>2130</v>
      </c>
      <c r="D28" s="414">
        <v>4265</v>
      </c>
      <c r="E28" s="414">
        <v>2130</v>
      </c>
      <c r="F28" s="414">
        <v>4265</v>
      </c>
      <c r="G28" s="414">
        <v>4265</v>
      </c>
      <c r="H28" s="414">
        <v>4264</v>
      </c>
      <c r="I28" s="414">
        <v>4264</v>
      </c>
      <c r="J28" s="414">
        <v>4264</v>
      </c>
      <c r="K28" s="415">
        <f t="shared" si="8"/>
        <v>0</v>
      </c>
      <c r="L28" s="416">
        <v>4264</v>
      </c>
    </row>
    <row r="29" spans="1:12" ht="30">
      <c r="A29" s="338" t="s">
        <v>885</v>
      </c>
      <c r="B29" s="337"/>
      <c r="C29" s="414">
        <v>12855</v>
      </c>
      <c r="D29" s="414">
        <v>25715</v>
      </c>
      <c r="E29" s="414">
        <v>12855</v>
      </c>
      <c r="F29" s="414">
        <v>25715</v>
      </c>
      <c r="G29" s="414">
        <v>25715</v>
      </c>
      <c r="H29" s="414">
        <v>25715</v>
      </c>
      <c r="I29" s="414">
        <v>25715</v>
      </c>
      <c r="J29" s="414">
        <v>25715</v>
      </c>
      <c r="K29" s="415">
        <f t="shared" si="8"/>
        <v>0</v>
      </c>
      <c r="L29" s="416">
        <v>25715</v>
      </c>
    </row>
    <row r="30" spans="1:12" ht="15">
      <c r="A30" s="339" t="s">
        <v>455</v>
      </c>
      <c r="B30" s="337"/>
      <c r="C30" s="414">
        <v>6115</v>
      </c>
      <c r="D30" s="414">
        <v>18235</v>
      </c>
      <c r="E30" s="414">
        <v>6115</v>
      </c>
      <c r="F30" s="414">
        <v>18235</v>
      </c>
      <c r="G30" s="414">
        <v>18235</v>
      </c>
      <c r="H30" s="414">
        <v>18232</v>
      </c>
      <c r="I30" s="414">
        <v>18232</v>
      </c>
      <c r="J30" s="414">
        <v>18232</v>
      </c>
      <c r="K30" s="415">
        <f t="shared" si="8"/>
        <v>0</v>
      </c>
      <c r="L30" s="416">
        <v>18232</v>
      </c>
    </row>
    <row r="31" spans="1:12" ht="15">
      <c r="A31" s="339" t="s">
        <v>702</v>
      </c>
      <c r="B31" s="337"/>
      <c r="C31" s="414">
        <v>6245</v>
      </c>
      <c r="D31" s="414">
        <v>12490</v>
      </c>
      <c r="E31" s="414">
        <v>6245</v>
      </c>
      <c r="F31" s="414">
        <v>12490</v>
      </c>
      <c r="G31" s="414">
        <v>12490</v>
      </c>
      <c r="H31" s="414">
        <v>12490</v>
      </c>
      <c r="I31" s="414">
        <v>12490</v>
      </c>
      <c r="J31" s="414">
        <v>12490</v>
      </c>
      <c r="K31" s="415">
        <f t="shared" si="8"/>
        <v>0</v>
      </c>
      <c r="L31" s="417">
        <v>12490</v>
      </c>
    </row>
    <row r="32" spans="1:12" ht="15">
      <c r="A32" s="339" t="s">
        <v>456</v>
      </c>
      <c r="B32" s="337"/>
      <c r="C32" s="414">
        <v>1345288</v>
      </c>
      <c r="D32" s="414">
        <v>2175671</v>
      </c>
      <c r="E32" s="414">
        <v>1345288</v>
      </c>
      <c r="F32" s="414">
        <v>2175671</v>
      </c>
      <c r="G32" s="414">
        <v>2175671</v>
      </c>
      <c r="H32" s="414">
        <v>2165126</v>
      </c>
      <c r="I32" s="414">
        <v>2165126</v>
      </c>
      <c r="J32" s="414">
        <v>2165126</v>
      </c>
      <c r="K32" s="415">
        <f t="shared" si="8"/>
        <v>0</v>
      </c>
      <c r="L32" s="416">
        <v>2165126</v>
      </c>
    </row>
    <row r="33" spans="1:12" ht="15">
      <c r="A33" s="339" t="s">
        <v>457</v>
      </c>
      <c r="B33" s="337"/>
      <c r="C33" s="414"/>
      <c r="D33" s="414"/>
      <c r="E33" s="414"/>
      <c r="F33" s="414"/>
      <c r="G33" s="414"/>
      <c r="H33" s="414"/>
      <c r="I33" s="414"/>
      <c r="J33" s="414"/>
      <c r="K33" s="415">
        <f t="shared" si="8"/>
        <v>0</v>
      </c>
      <c r="L33" s="416"/>
    </row>
    <row r="34" spans="1:12" ht="15">
      <c r="A34" s="339" t="s">
        <v>458</v>
      </c>
      <c r="B34" s="337"/>
      <c r="C34" s="414">
        <v>3225</v>
      </c>
      <c r="D34" s="414">
        <v>6450</v>
      </c>
      <c r="E34" s="414">
        <v>3225</v>
      </c>
      <c r="F34" s="414">
        <v>6450</v>
      </c>
      <c r="G34" s="414">
        <v>6450</v>
      </c>
      <c r="H34" s="414">
        <v>6450</v>
      </c>
      <c r="I34" s="414">
        <v>6450</v>
      </c>
      <c r="J34" s="414">
        <v>6450</v>
      </c>
      <c r="K34" s="415">
        <f t="shared" si="8"/>
        <v>0</v>
      </c>
      <c r="L34" s="416">
        <v>6450</v>
      </c>
    </row>
    <row r="35" spans="1:12" ht="15">
      <c r="A35" s="339" t="s">
        <v>459</v>
      </c>
      <c r="B35" s="337"/>
      <c r="C35" s="414">
        <v>10375</v>
      </c>
      <c r="D35" s="414">
        <v>20750</v>
      </c>
      <c r="E35" s="414">
        <v>10375</v>
      </c>
      <c r="F35" s="414">
        <v>20750</v>
      </c>
      <c r="G35" s="414">
        <v>20750</v>
      </c>
      <c r="H35" s="414">
        <v>20747</v>
      </c>
      <c r="I35" s="414">
        <v>20747</v>
      </c>
      <c r="J35" s="414">
        <v>20747</v>
      </c>
      <c r="K35" s="415">
        <f t="shared" si="8"/>
        <v>0</v>
      </c>
      <c r="L35" s="416">
        <v>20747</v>
      </c>
    </row>
    <row r="36" spans="1:12" ht="15">
      <c r="A36" s="339" t="s">
        <v>870</v>
      </c>
      <c r="B36" s="337"/>
      <c r="C36" s="414">
        <v>664500</v>
      </c>
      <c r="D36" s="414">
        <v>1329000</v>
      </c>
      <c r="E36" s="414">
        <v>664500</v>
      </c>
      <c r="F36" s="414">
        <v>1329000</v>
      </c>
      <c r="G36" s="414">
        <v>1329000</v>
      </c>
      <c r="H36" s="414">
        <v>1328278</v>
      </c>
      <c r="I36" s="414">
        <v>1328278</v>
      </c>
      <c r="J36" s="414">
        <v>1328278</v>
      </c>
      <c r="K36" s="415">
        <f t="shared" si="8"/>
        <v>0</v>
      </c>
      <c r="L36" s="416">
        <v>1328278</v>
      </c>
    </row>
    <row r="37" spans="1:12" ht="15">
      <c r="A37" s="339" t="s">
        <v>703</v>
      </c>
      <c r="B37" s="337"/>
      <c r="C37" s="414">
        <v>36350</v>
      </c>
      <c r="D37" s="414">
        <v>72700</v>
      </c>
      <c r="E37" s="414">
        <v>36350</v>
      </c>
      <c r="F37" s="414">
        <v>72700</v>
      </c>
      <c r="G37" s="414">
        <v>72700</v>
      </c>
      <c r="H37" s="414">
        <v>72698</v>
      </c>
      <c r="I37" s="414">
        <v>72698</v>
      </c>
      <c r="J37" s="414">
        <v>72698</v>
      </c>
      <c r="K37" s="415">
        <f t="shared" si="8"/>
        <v>0</v>
      </c>
      <c r="L37" s="416">
        <v>72698</v>
      </c>
    </row>
    <row r="38" spans="1:12" ht="14.25" customHeight="1">
      <c r="A38" s="339" t="s">
        <v>700</v>
      </c>
      <c r="B38" s="337"/>
      <c r="C38" s="414"/>
      <c r="D38" s="414"/>
      <c r="E38" s="414"/>
      <c r="F38" s="414"/>
      <c r="G38" s="414"/>
      <c r="H38" s="414"/>
      <c r="I38" s="414"/>
      <c r="J38" s="414"/>
      <c r="K38" s="415">
        <f t="shared" si="8"/>
        <v>0</v>
      </c>
      <c r="L38" s="416"/>
    </row>
    <row r="39" spans="1:12" ht="15">
      <c r="A39" s="339" t="s">
        <v>699</v>
      </c>
      <c r="B39" s="337"/>
      <c r="C39" s="414"/>
      <c r="D39" s="414"/>
      <c r="E39" s="414"/>
      <c r="F39" s="414"/>
      <c r="G39" s="414"/>
      <c r="H39" s="414"/>
      <c r="I39" s="414"/>
      <c r="J39" s="414"/>
      <c r="K39" s="415">
        <f t="shared" si="8"/>
        <v>0</v>
      </c>
      <c r="L39" s="416"/>
    </row>
    <row r="40" spans="1:12" ht="15">
      <c r="A40" s="339" t="s">
        <v>698</v>
      </c>
      <c r="B40" s="337"/>
      <c r="C40" s="414"/>
      <c r="D40" s="414"/>
      <c r="E40" s="414"/>
      <c r="F40" s="414"/>
      <c r="G40" s="414"/>
      <c r="H40" s="414"/>
      <c r="I40" s="414"/>
      <c r="J40" s="414"/>
      <c r="K40" s="415">
        <f t="shared" si="8"/>
        <v>0</v>
      </c>
      <c r="L40" s="416"/>
    </row>
    <row r="41" spans="1:12" ht="15">
      <c r="A41" s="339" t="s">
        <v>697</v>
      </c>
      <c r="B41" s="337"/>
      <c r="C41" s="414">
        <v>642</v>
      </c>
      <c r="D41" s="414">
        <v>1285</v>
      </c>
      <c r="E41" s="414">
        <v>642</v>
      </c>
      <c r="F41" s="414">
        <v>1285</v>
      </c>
      <c r="G41" s="414">
        <v>1285</v>
      </c>
      <c r="H41" s="414">
        <v>1281</v>
      </c>
      <c r="I41" s="414">
        <v>1281</v>
      </c>
      <c r="J41" s="414">
        <v>1281</v>
      </c>
      <c r="K41" s="415">
        <f t="shared" si="8"/>
        <v>0</v>
      </c>
      <c r="L41" s="416">
        <v>1281</v>
      </c>
    </row>
    <row r="42" spans="1:12" ht="15">
      <c r="A42" s="339" t="s">
        <v>696</v>
      </c>
      <c r="B42" s="337"/>
      <c r="C42" s="414"/>
      <c r="D42" s="414"/>
      <c r="E42" s="414"/>
      <c r="F42" s="414"/>
      <c r="G42" s="414"/>
      <c r="H42" s="414"/>
      <c r="I42" s="414"/>
      <c r="J42" s="414"/>
      <c r="K42" s="415">
        <f t="shared" si="8"/>
        <v>0</v>
      </c>
      <c r="L42" s="416"/>
    </row>
    <row r="43" spans="1:12" ht="15">
      <c r="A43" s="339" t="s">
        <v>886</v>
      </c>
      <c r="B43" s="337"/>
      <c r="C43" s="414">
        <v>35</v>
      </c>
      <c r="D43" s="414">
        <v>70</v>
      </c>
      <c r="E43" s="414">
        <v>35</v>
      </c>
      <c r="F43" s="414">
        <v>70</v>
      </c>
      <c r="G43" s="414">
        <v>70</v>
      </c>
      <c r="H43" s="414">
        <v>68</v>
      </c>
      <c r="I43" s="414">
        <v>68</v>
      </c>
      <c r="J43" s="414">
        <v>68</v>
      </c>
      <c r="K43" s="415">
        <f t="shared" si="8"/>
        <v>0</v>
      </c>
      <c r="L43" s="416">
        <v>68</v>
      </c>
    </row>
    <row r="44" spans="1:12" ht="30">
      <c r="A44" s="340" t="s">
        <v>887</v>
      </c>
      <c r="B44" s="341"/>
      <c r="C44" s="414">
        <v>86000</v>
      </c>
      <c r="D44" s="414">
        <v>172000</v>
      </c>
      <c r="E44" s="414">
        <v>86000</v>
      </c>
      <c r="F44" s="414">
        <v>172000</v>
      </c>
      <c r="G44" s="414">
        <v>172000</v>
      </c>
      <c r="H44" s="414">
        <v>171995</v>
      </c>
      <c r="I44" s="414">
        <v>171995</v>
      </c>
      <c r="J44" s="414">
        <v>171995</v>
      </c>
      <c r="K44" s="415">
        <f t="shared" si="8"/>
        <v>0</v>
      </c>
      <c r="L44" s="416">
        <v>171995</v>
      </c>
    </row>
    <row r="45" spans="1:12" ht="15">
      <c r="A45" s="342" t="s">
        <v>1080</v>
      </c>
      <c r="B45" s="341"/>
      <c r="C45" s="414">
        <v>270000</v>
      </c>
      <c r="D45" s="414">
        <v>540225</v>
      </c>
      <c r="E45" s="414">
        <v>270000</v>
      </c>
      <c r="F45" s="414">
        <v>540225</v>
      </c>
      <c r="G45" s="414">
        <v>540225</v>
      </c>
      <c r="H45" s="414">
        <v>540223</v>
      </c>
      <c r="I45" s="414">
        <v>540223</v>
      </c>
      <c r="J45" s="414">
        <v>540223</v>
      </c>
      <c r="K45" s="415">
        <f t="shared" si="8"/>
        <v>0</v>
      </c>
      <c r="L45" s="416">
        <v>540223</v>
      </c>
    </row>
    <row r="46" spans="1:12" ht="15">
      <c r="A46" s="342" t="s">
        <v>1081</v>
      </c>
      <c r="B46" s="341"/>
      <c r="C46" s="414"/>
      <c r="D46" s="414"/>
      <c r="E46" s="414"/>
      <c r="F46" s="414"/>
      <c r="G46" s="414"/>
      <c r="H46" s="414"/>
      <c r="I46" s="414"/>
      <c r="J46" s="414"/>
      <c r="K46" s="415">
        <f t="shared" si="8"/>
        <v>0</v>
      </c>
      <c r="L46" s="416"/>
    </row>
    <row r="47" spans="1:12" ht="15">
      <c r="A47" s="342" t="s">
        <v>1082</v>
      </c>
      <c r="B47" s="341"/>
      <c r="C47" s="414">
        <v>188000</v>
      </c>
      <c r="D47" s="414">
        <v>376400</v>
      </c>
      <c r="E47" s="414">
        <v>188000</v>
      </c>
      <c r="F47" s="414">
        <v>376400</v>
      </c>
      <c r="G47" s="414">
        <v>376400</v>
      </c>
      <c r="H47" s="414">
        <v>376384</v>
      </c>
      <c r="I47" s="414">
        <v>376384</v>
      </c>
      <c r="J47" s="414">
        <v>376384</v>
      </c>
      <c r="K47" s="415">
        <f t="shared" si="8"/>
        <v>0</v>
      </c>
      <c r="L47" s="418">
        <v>376384</v>
      </c>
    </row>
    <row r="48" spans="1:12" ht="15.75" thickBot="1">
      <c r="A48" s="342" t="s">
        <v>869</v>
      </c>
      <c r="B48" s="341"/>
      <c r="C48" s="414"/>
      <c r="D48" s="414"/>
      <c r="E48" s="414"/>
      <c r="F48" s="414"/>
      <c r="G48" s="414"/>
      <c r="H48" s="414"/>
      <c r="I48" s="414"/>
      <c r="J48" s="414"/>
      <c r="K48" s="415">
        <f t="shared" si="8"/>
        <v>0</v>
      </c>
      <c r="L48" s="419"/>
    </row>
    <row r="49" spans="1:15" ht="15.75" thickBot="1">
      <c r="A49" s="343" t="s">
        <v>461</v>
      </c>
      <c r="B49" s="332">
        <v>57</v>
      </c>
      <c r="C49" s="410">
        <f aca="true" t="shared" si="9" ref="C49:I49">C50+C85</f>
        <v>423400000</v>
      </c>
      <c r="D49" s="410">
        <f t="shared" si="9"/>
        <v>580588200</v>
      </c>
      <c r="E49" s="410">
        <f t="shared" si="9"/>
        <v>423400000</v>
      </c>
      <c r="F49" s="410">
        <f t="shared" si="9"/>
        <v>580588200</v>
      </c>
      <c r="G49" s="410">
        <f t="shared" si="9"/>
        <v>580588200</v>
      </c>
      <c r="H49" s="410">
        <f t="shared" si="9"/>
        <v>580572809</v>
      </c>
      <c r="I49" s="410">
        <f t="shared" si="9"/>
        <v>580572809</v>
      </c>
      <c r="J49" s="410">
        <f>J50+J85</f>
        <v>580572809</v>
      </c>
      <c r="K49" s="410">
        <f>K50+K85</f>
        <v>0</v>
      </c>
      <c r="L49" s="410">
        <f>L50+L85</f>
        <v>580661106</v>
      </c>
      <c r="N49" s="322"/>
      <c r="O49" s="322"/>
    </row>
    <row r="50" spans="1:15" ht="30.75" thickBot="1">
      <c r="A50" s="344" t="s">
        <v>462</v>
      </c>
      <c r="B50" s="345" t="s">
        <v>463</v>
      </c>
      <c r="C50" s="420">
        <f aca="true" t="shared" si="10" ref="C50:L50">C51</f>
        <v>423400000</v>
      </c>
      <c r="D50" s="420">
        <f t="shared" si="10"/>
        <v>580545000</v>
      </c>
      <c r="E50" s="420">
        <f t="shared" si="10"/>
        <v>423400000</v>
      </c>
      <c r="F50" s="420">
        <f t="shared" si="10"/>
        <v>580545000</v>
      </c>
      <c r="G50" s="420">
        <f t="shared" si="10"/>
        <v>580545000</v>
      </c>
      <c r="H50" s="420">
        <f t="shared" si="10"/>
        <v>580530809</v>
      </c>
      <c r="I50" s="420">
        <f t="shared" si="10"/>
        <v>580530809</v>
      </c>
      <c r="J50" s="420">
        <f t="shared" si="10"/>
        <v>580530809</v>
      </c>
      <c r="K50" s="420">
        <f t="shared" si="10"/>
        <v>0</v>
      </c>
      <c r="L50" s="420">
        <f t="shared" si="10"/>
        <v>580619106</v>
      </c>
      <c r="N50" s="322"/>
      <c r="O50" s="322"/>
    </row>
    <row r="51" spans="1:15" ht="30.75" thickBot="1">
      <c r="A51" s="171" t="s">
        <v>799</v>
      </c>
      <c r="B51" s="332"/>
      <c r="C51" s="390">
        <f aca="true" t="shared" si="11" ref="C51:L51">SUM(C52:C84)-C70-C72</f>
        <v>423400000</v>
      </c>
      <c r="D51" s="390">
        <f t="shared" si="11"/>
        <v>580545000</v>
      </c>
      <c r="E51" s="390">
        <f t="shared" si="11"/>
        <v>423400000</v>
      </c>
      <c r="F51" s="390">
        <f t="shared" si="11"/>
        <v>580545000</v>
      </c>
      <c r="G51" s="390">
        <f t="shared" si="11"/>
        <v>580545000</v>
      </c>
      <c r="H51" s="390">
        <f t="shared" si="11"/>
        <v>580530809</v>
      </c>
      <c r="I51" s="390">
        <f t="shared" si="11"/>
        <v>580530809</v>
      </c>
      <c r="J51" s="390">
        <f t="shared" si="11"/>
        <v>580530809</v>
      </c>
      <c r="K51" s="390">
        <f t="shared" si="11"/>
        <v>0</v>
      </c>
      <c r="L51" s="391">
        <f t="shared" si="11"/>
        <v>580619106</v>
      </c>
      <c r="N51" s="322"/>
      <c r="O51" s="322"/>
    </row>
    <row r="52" spans="1:12" ht="15">
      <c r="A52" s="334" t="s">
        <v>464</v>
      </c>
      <c r="B52" s="57"/>
      <c r="C52" s="412">
        <v>40000</v>
      </c>
      <c r="D52" s="412">
        <v>45545</v>
      </c>
      <c r="E52" s="412">
        <v>40000</v>
      </c>
      <c r="F52" s="412">
        <v>45545</v>
      </c>
      <c r="G52" s="412">
        <v>45545</v>
      </c>
      <c r="H52" s="421">
        <v>45545</v>
      </c>
      <c r="I52" s="421">
        <v>45545</v>
      </c>
      <c r="J52" s="421">
        <v>45545</v>
      </c>
      <c r="K52" s="403">
        <f aca="true" t="shared" si="12" ref="K52:K86">I52-J52</f>
        <v>0</v>
      </c>
      <c r="L52" s="413">
        <v>45545</v>
      </c>
    </row>
    <row r="53" spans="1:12" ht="15">
      <c r="A53" s="339" t="s">
        <v>465</v>
      </c>
      <c r="B53" s="346"/>
      <c r="C53" s="414">
        <v>10000</v>
      </c>
      <c r="D53" s="414">
        <v>12190</v>
      </c>
      <c r="E53" s="414">
        <v>10000</v>
      </c>
      <c r="F53" s="414">
        <v>12190</v>
      </c>
      <c r="G53" s="414">
        <v>12190</v>
      </c>
      <c r="H53" s="422">
        <v>12190</v>
      </c>
      <c r="I53" s="422">
        <v>12190</v>
      </c>
      <c r="J53" s="422">
        <v>12190</v>
      </c>
      <c r="K53" s="415">
        <f t="shared" si="12"/>
        <v>0</v>
      </c>
      <c r="L53" s="416">
        <v>12190</v>
      </c>
    </row>
    <row r="54" spans="1:12" ht="45">
      <c r="A54" s="338" t="s">
        <v>871</v>
      </c>
      <c r="B54" s="346"/>
      <c r="C54" s="414">
        <v>11061000</v>
      </c>
      <c r="D54" s="414">
        <v>15153500</v>
      </c>
      <c r="E54" s="414">
        <v>11061000</v>
      </c>
      <c r="F54" s="414">
        <v>15153500</v>
      </c>
      <c r="G54" s="414">
        <v>15153500</v>
      </c>
      <c r="H54" s="422">
        <v>15153209</v>
      </c>
      <c r="I54" s="422">
        <v>15153209</v>
      </c>
      <c r="J54" s="422">
        <v>15153209</v>
      </c>
      <c r="K54" s="415">
        <f t="shared" si="12"/>
        <v>0</v>
      </c>
      <c r="L54" s="416">
        <v>15156653</v>
      </c>
    </row>
    <row r="55" spans="1:12" ht="45">
      <c r="A55" s="338" t="s">
        <v>872</v>
      </c>
      <c r="B55" s="346"/>
      <c r="C55" s="414">
        <v>42506000</v>
      </c>
      <c r="D55" s="414">
        <v>56675000</v>
      </c>
      <c r="E55" s="414">
        <v>42506000</v>
      </c>
      <c r="F55" s="414">
        <v>56675000</v>
      </c>
      <c r="G55" s="414">
        <v>56675000</v>
      </c>
      <c r="H55" s="422">
        <v>56674667</v>
      </c>
      <c r="I55" s="422">
        <v>56674667</v>
      </c>
      <c r="J55" s="422">
        <v>56674667</v>
      </c>
      <c r="K55" s="415">
        <f t="shared" si="12"/>
        <v>0</v>
      </c>
      <c r="L55" s="416">
        <v>56621264</v>
      </c>
    </row>
    <row r="56" spans="1:12" ht="30">
      <c r="A56" s="338" t="s">
        <v>704</v>
      </c>
      <c r="B56" s="346"/>
      <c r="C56" s="414">
        <v>897900</v>
      </c>
      <c r="D56" s="414">
        <v>1197200</v>
      </c>
      <c r="E56" s="414">
        <v>897900</v>
      </c>
      <c r="F56" s="414">
        <v>1197200</v>
      </c>
      <c r="G56" s="414">
        <v>1197200</v>
      </c>
      <c r="H56" s="422">
        <v>1197122</v>
      </c>
      <c r="I56" s="422">
        <v>1197122</v>
      </c>
      <c r="J56" s="422">
        <v>1197122</v>
      </c>
      <c r="K56" s="415">
        <f t="shared" si="12"/>
        <v>0</v>
      </c>
      <c r="L56" s="416">
        <v>1197123</v>
      </c>
    </row>
    <row r="57" spans="1:12" ht="60">
      <c r="A57" s="338" t="s">
        <v>873</v>
      </c>
      <c r="B57" s="346"/>
      <c r="C57" s="414">
        <v>4483000</v>
      </c>
      <c r="D57" s="414">
        <v>5978000</v>
      </c>
      <c r="E57" s="414">
        <v>4483000</v>
      </c>
      <c r="F57" s="414">
        <v>5978000</v>
      </c>
      <c r="G57" s="414">
        <v>5978000</v>
      </c>
      <c r="H57" s="422">
        <v>5977274</v>
      </c>
      <c r="I57" s="422">
        <v>5977274</v>
      </c>
      <c r="J57" s="422">
        <v>5977274</v>
      </c>
      <c r="K57" s="415">
        <f t="shared" si="12"/>
        <v>0</v>
      </c>
      <c r="L57" s="416">
        <v>5973815</v>
      </c>
    </row>
    <row r="58" spans="1:12" ht="45">
      <c r="A58" s="338" t="s">
        <v>705</v>
      </c>
      <c r="B58" s="346"/>
      <c r="C58" s="414">
        <v>1384000</v>
      </c>
      <c r="D58" s="414">
        <v>1846000</v>
      </c>
      <c r="E58" s="414">
        <v>1384000</v>
      </c>
      <c r="F58" s="414">
        <v>1846000</v>
      </c>
      <c r="G58" s="414">
        <v>1846000</v>
      </c>
      <c r="H58" s="422">
        <v>1845883</v>
      </c>
      <c r="I58" s="422">
        <v>1845883</v>
      </c>
      <c r="J58" s="422">
        <v>1845883</v>
      </c>
      <c r="K58" s="415">
        <f t="shared" si="12"/>
        <v>0</v>
      </c>
      <c r="L58" s="416">
        <v>1846550</v>
      </c>
    </row>
    <row r="59" spans="1:12" ht="30">
      <c r="A59" s="338" t="s">
        <v>706</v>
      </c>
      <c r="B59" s="346"/>
      <c r="C59" s="414">
        <v>11685000</v>
      </c>
      <c r="D59" s="414">
        <v>15580000</v>
      </c>
      <c r="E59" s="414">
        <v>11685000</v>
      </c>
      <c r="F59" s="414">
        <v>15580000</v>
      </c>
      <c r="G59" s="414">
        <v>15580000</v>
      </c>
      <c r="H59" s="422">
        <v>15577462</v>
      </c>
      <c r="I59" s="422">
        <v>15577462</v>
      </c>
      <c r="J59" s="422">
        <v>15577462</v>
      </c>
      <c r="K59" s="415">
        <f t="shared" si="12"/>
        <v>0</v>
      </c>
      <c r="L59" s="416">
        <v>15577462</v>
      </c>
    </row>
    <row r="60" spans="1:12" ht="15">
      <c r="A60" s="339" t="s">
        <v>466</v>
      </c>
      <c r="B60" s="346"/>
      <c r="C60" s="414">
        <v>148093650</v>
      </c>
      <c r="D60" s="414">
        <v>213066599</v>
      </c>
      <c r="E60" s="414">
        <v>148093650</v>
      </c>
      <c r="F60" s="414">
        <v>213066599</v>
      </c>
      <c r="G60" s="414">
        <v>213066599</v>
      </c>
      <c r="H60" s="422">
        <v>213058652</v>
      </c>
      <c r="I60" s="422">
        <v>213058652</v>
      </c>
      <c r="J60" s="422">
        <v>213058652</v>
      </c>
      <c r="K60" s="415">
        <f t="shared" si="12"/>
        <v>0</v>
      </c>
      <c r="L60" s="416">
        <v>213081286</v>
      </c>
    </row>
    <row r="61" spans="1:12" ht="15">
      <c r="A61" s="339" t="s">
        <v>707</v>
      </c>
      <c r="B61" s="346"/>
      <c r="C61" s="414">
        <v>3200</v>
      </c>
      <c r="D61" s="414">
        <v>4356</v>
      </c>
      <c r="E61" s="414">
        <v>3200</v>
      </c>
      <c r="F61" s="414">
        <v>4356</v>
      </c>
      <c r="G61" s="414">
        <v>4356</v>
      </c>
      <c r="H61" s="422">
        <v>4356</v>
      </c>
      <c r="I61" s="422">
        <v>4356</v>
      </c>
      <c r="J61" s="422">
        <v>4356</v>
      </c>
      <c r="K61" s="415">
        <f t="shared" si="12"/>
        <v>0</v>
      </c>
      <c r="L61" s="416">
        <v>4356</v>
      </c>
    </row>
    <row r="62" spans="1:12" ht="30">
      <c r="A62" s="338" t="s">
        <v>708</v>
      </c>
      <c r="B62" s="346"/>
      <c r="C62" s="414">
        <v>1466000</v>
      </c>
      <c r="D62" s="414">
        <v>1955100</v>
      </c>
      <c r="E62" s="414">
        <v>1466000</v>
      </c>
      <c r="F62" s="414">
        <v>1955100</v>
      </c>
      <c r="G62" s="414">
        <v>1955100</v>
      </c>
      <c r="H62" s="422">
        <v>1955015</v>
      </c>
      <c r="I62" s="422">
        <v>1955015</v>
      </c>
      <c r="J62" s="422">
        <v>1955015</v>
      </c>
      <c r="K62" s="415">
        <f t="shared" si="12"/>
        <v>0</v>
      </c>
      <c r="L62" s="416">
        <v>1956896</v>
      </c>
    </row>
    <row r="63" spans="1:12" ht="30">
      <c r="A63" s="338" t="s">
        <v>874</v>
      </c>
      <c r="B63" s="346"/>
      <c r="C63" s="414">
        <v>1587000</v>
      </c>
      <c r="D63" s="414">
        <v>2116000</v>
      </c>
      <c r="E63" s="414">
        <v>1587000</v>
      </c>
      <c r="F63" s="414">
        <v>2116000</v>
      </c>
      <c r="G63" s="414">
        <v>2116000</v>
      </c>
      <c r="H63" s="422">
        <v>2115578</v>
      </c>
      <c r="I63" s="422">
        <v>2115578</v>
      </c>
      <c r="J63" s="422">
        <v>2115578</v>
      </c>
      <c r="K63" s="415">
        <f t="shared" si="12"/>
        <v>0</v>
      </c>
      <c r="L63" s="416">
        <v>2117193</v>
      </c>
    </row>
    <row r="64" spans="1:12" ht="30">
      <c r="A64" s="338" t="s">
        <v>875</v>
      </c>
      <c r="B64" s="346"/>
      <c r="C64" s="414">
        <v>106800000</v>
      </c>
      <c r="D64" s="414">
        <v>142400000</v>
      </c>
      <c r="E64" s="414">
        <v>106800000</v>
      </c>
      <c r="F64" s="414">
        <v>142400000</v>
      </c>
      <c r="G64" s="414">
        <v>142400000</v>
      </c>
      <c r="H64" s="422">
        <v>142399767</v>
      </c>
      <c r="I64" s="422">
        <v>142399767</v>
      </c>
      <c r="J64" s="422">
        <v>142399767</v>
      </c>
      <c r="K64" s="415">
        <f t="shared" si="12"/>
        <v>0</v>
      </c>
      <c r="L64" s="416">
        <v>142447265</v>
      </c>
    </row>
    <row r="65" spans="1:12" ht="15">
      <c r="A65" s="339" t="s">
        <v>709</v>
      </c>
      <c r="B65" s="346"/>
      <c r="C65" s="414">
        <v>7357000</v>
      </c>
      <c r="D65" s="414">
        <v>9810000</v>
      </c>
      <c r="E65" s="414">
        <v>7357000</v>
      </c>
      <c r="F65" s="414">
        <v>9810000</v>
      </c>
      <c r="G65" s="414">
        <v>9810000</v>
      </c>
      <c r="H65" s="422">
        <v>9809823</v>
      </c>
      <c r="I65" s="422">
        <v>9809823</v>
      </c>
      <c r="J65" s="422">
        <v>9809823</v>
      </c>
      <c r="K65" s="415">
        <f t="shared" si="12"/>
        <v>0</v>
      </c>
      <c r="L65" s="416">
        <v>9812770</v>
      </c>
    </row>
    <row r="66" spans="1:12" ht="15">
      <c r="A66" s="339" t="s">
        <v>467</v>
      </c>
      <c r="B66" s="346"/>
      <c r="C66" s="414">
        <v>31500</v>
      </c>
      <c r="D66" s="414">
        <v>42000</v>
      </c>
      <c r="E66" s="414">
        <v>31500</v>
      </c>
      <c r="F66" s="414">
        <v>42000</v>
      </c>
      <c r="G66" s="414">
        <v>42000</v>
      </c>
      <c r="H66" s="422">
        <v>41991</v>
      </c>
      <c r="I66" s="422">
        <v>41991</v>
      </c>
      <c r="J66" s="422">
        <v>41991</v>
      </c>
      <c r="K66" s="415">
        <f t="shared" si="12"/>
        <v>0</v>
      </c>
      <c r="L66" s="416">
        <v>41991</v>
      </c>
    </row>
    <row r="67" spans="1:12" ht="15">
      <c r="A67" s="339" t="s">
        <v>468</v>
      </c>
      <c r="B67" s="346"/>
      <c r="C67" s="414">
        <v>7300</v>
      </c>
      <c r="D67" s="414">
        <v>9790</v>
      </c>
      <c r="E67" s="414">
        <v>7300</v>
      </c>
      <c r="F67" s="414">
        <v>9790</v>
      </c>
      <c r="G67" s="414">
        <v>9790</v>
      </c>
      <c r="H67" s="422">
        <v>9789</v>
      </c>
      <c r="I67" s="422">
        <v>9789</v>
      </c>
      <c r="J67" s="422">
        <v>9789</v>
      </c>
      <c r="K67" s="415">
        <f t="shared" si="12"/>
        <v>0</v>
      </c>
      <c r="L67" s="416">
        <v>9789</v>
      </c>
    </row>
    <row r="68" spans="1:12" ht="15">
      <c r="A68" s="339" t="s">
        <v>469</v>
      </c>
      <c r="B68" s="346"/>
      <c r="C68" s="414">
        <v>37200</v>
      </c>
      <c r="D68" s="414">
        <v>49600</v>
      </c>
      <c r="E68" s="414">
        <v>37200</v>
      </c>
      <c r="F68" s="414">
        <v>49600</v>
      </c>
      <c r="G68" s="414">
        <v>49600</v>
      </c>
      <c r="H68" s="422">
        <v>49592</v>
      </c>
      <c r="I68" s="422">
        <v>49592</v>
      </c>
      <c r="J68" s="422">
        <v>49592</v>
      </c>
      <c r="K68" s="415">
        <f t="shared" si="12"/>
        <v>0</v>
      </c>
      <c r="L68" s="416">
        <v>49592</v>
      </c>
    </row>
    <row r="69" spans="1:12" ht="15">
      <c r="A69" s="339" t="s">
        <v>470</v>
      </c>
      <c r="B69" s="346"/>
      <c r="C69" s="414">
        <v>1050000</v>
      </c>
      <c r="D69" s="414">
        <v>1399940</v>
      </c>
      <c r="E69" s="414">
        <v>1050000</v>
      </c>
      <c r="F69" s="414">
        <v>1399940</v>
      </c>
      <c r="G69" s="414">
        <v>1399940</v>
      </c>
      <c r="H69" s="422">
        <v>1399933</v>
      </c>
      <c r="I69" s="422">
        <v>1399933</v>
      </c>
      <c r="J69" s="422">
        <v>1399933</v>
      </c>
      <c r="K69" s="415">
        <f t="shared" si="12"/>
        <v>0</v>
      </c>
      <c r="L69" s="416">
        <v>1508787</v>
      </c>
    </row>
    <row r="70" spans="1:12" ht="15" customHeight="1">
      <c r="A70" s="339" t="s">
        <v>471</v>
      </c>
      <c r="B70" s="346"/>
      <c r="C70" s="414"/>
      <c r="D70" s="414"/>
      <c r="E70" s="414"/>
      <c r="F70" s="414"/>
      <c r="G70" s="414"/>
      <c r="H70" s="422"/>
      <c r="I70" s="422"/>
      <c r="J70" s="422"/>
      <c r="K70" s="415">
        <f t="shared" si="12"/>
        <v>0</v>
      </c>
      <c r="L70" s="416"/>
    </row>
    <row r="71" spans="1:12" ht="15">
      <c r="A71" s="339" t="s">
        <v>472</v>
      </c>
      <c r="B71" s="346"/>
      <c r="C71" s="414">
        <v>186750</v>
      </c>
      <c r="D71" s="414">
        <v>249310</v>
      </c>
      <c r="E71" s="414">
        <v>186750</v>
      </c>
      <c r="F71" s="414">
        <v>249310</v>
      </c>
      <c r="G71" s="414">
        <v>249310</v>
      </c>
      <c r="H71" s="422">
        <v>249307</v>
      </c>
      <c r="I71" s="422">
        <v>249307</v>
      </c>
      <c r="J71" s="422">
        <v>249307</v>
      </c>
      <c r="K71" s="415">
        <f t="shared" si="12"/>
        <v>0</v>
      </c>
      <c r="L71" s="416">
        <v>230707</v>
      </c>
    </row>
    <row r="72" spans="1:12" ht="13.5" customHeight="1">
      <c r="A72" s="339" t="s">
        <v>471</v>
      </c>
      <c r="B72" s="346"/>
      <c r="C72" s="414"/>
      <c r="D72" s="414"/>
      <c r="E72" s="414"/>
      <c r="F72" s="414"/>
      <c r="G72" s="414"/>
      <c r="H72" s="422"/>
      <c r="I72" s="422"/>
      <c r="J72" s="422"/>
      <c r="K72" s="415">
        <f t="shared" si="12"/>
        <v>0</v>
      </c>
      <c r="L72" s="416"/>
    </row>
    <row r="73" spans="1:12" ht="15">
      <c r="A73" s="339" t="s">
        <v>473</v>
      </c>
      <c r="B73" s="346"/>
      <c r="C73" s="414"/>
      <c r="D73" s="414"/>
      <c r="E73" s="414"/>
      <c r="F73" s="414"/>
      <c r="G73" s="414"/>
      <c r="H73" s="422"/>
      <c r="I73" s="422"/>
      <c r="J73" s="422"/>
      <c r="K73" s="415">
        <f t="shared" si="12"/>
        <v>0</v>
      </c>
      <c r="L73" s="416"/>
    </row>
    <row r="74" spans="1:12" ht="30">
      <c r="A74" s="338" t="s">
        <v>876</v>
      </c>
      <c r="B74" s="346"/>
      <c r="C74" s="414">
        <v>5500</v>
      </c>
      <c r="D74" s="414">
        <v>7370</v>
      </c>
      <c r="E74" s="414">
        <v>5500</v>
      </c>
      <c r="F74" s="414">
        <v>7370</v>
      </c>
      <c r="G74" s="414">
        <v>7370</v>
      </c>
      <c r="H74" s="422">
        <v>7368</v>
      </c>
      <c r="I74" s="422">
        <v>7368</v>
      </c>
      <c r="J74" s="422">
        <v>7368</v>
      </c>
      <c r="K74" s="415">
        <f t="shared" si="12"/>
        <v>0</v>
      </c>
      <c r="L74" s="416">
        <v>7368</v>
      </c>
    </row>
    <row r="75" spans="1:12" ht="30">
      <c r="A75" s="338" t="s">
        <v>711</v>
      </c>
      <c r="B75" s="346"/>
      <c r="C75" s="414"/>
      <c r="D75" s="414"/>
      <c r="E75" s="414"/>
      <c r="F75" s="414"/>
      <c r="G75" s="414"/>
      <c r="H75" s="422"/>
      <c r="I75" s="422"/>
      <c r="J75" s="422"/>
      <c r="K75" s="415">
        <f t="shared" si="12"/>
        <v>0</v>
      </c>
      <c r="L75" s="416"/>
    </row>
    <row r="76" spans="1:12" ht="30">
      <c r="A76" s="338" t="s">
        <v>877</v>
      </c>
      <c r="B76" s="346"/>
      <c r="C76" s="414"/>
      <c r="D76" s="414"/>
      <c r="E76" s="414"/>
      <c r="F76" s="414"/>
      <c r="G76" s="414"/>
      <c r="H76" s="422"/>
      <c r="I76" s="422"/>
      <c r="J76" s="422"/>
      <c r="K76" s="415">
        <f t="shared" si="12"/>
        <v>0</v>
      </c>
      <c r="L76" s="416"/>
    </row>
    <row r="77" spans="1:12" ht="30">
      <c r="A77" s="338" t="s">
        <v>878</v>
      </c>
      <c r="B77" s="346"/>
      <c r="C77" s="414"/>
      <c r="D77" s="414"/>
      <c r="E77" s="414"/>
      <c r="F77" s="414"/>
      <c r="G77" s="414"/>
      <c r="H77" s="422"/>
      <c r="I77" s="422"/>
      <c r="J77" s="422"/>
      <c r="K77" s="415">
        <f t="shared" si="12"/>
        <v>0</v>
      </c>
      <c r="L77" s="416"/>
    </row>
    <row r="78" spans="1:12" ht="15">
      <c r="A78" s="339" t="s">
        <v>879</v>
      </c>
      <c r="B78" s="346"/>
      <c r="C78" s="414"/>
      <c r="D78" s="414"/>
      <c r="E78" s="414"/>
      <c r="F78" s="414"/>
      <c r="G78" s="414"/>
      <c r="H78" s="422"/>
      <c r="I78" s="422"/>
      <c r="J78" s="422"/>
      <c r="K78" s="415">
        <f t="shared" si="12"/>
        <v>0</v>
      </c>
      <c r="L78" s="416"/>
    </row>
    <row r="79" spans="1:12" ht="45">
      <c r="A79" s="338" t="s">
        <v>880</v>
      </c>
      <c r="B79" s="346"/>
      <c r="C79" s="414">
        <v>900500</v>
      </c>
      <c r="D79" s="414">
        <v>1200700</v>
      </c>
      <c r="E79" s="414">
        <v>900500</v>
      </c>
      <c r="F79" s="414">
        <v>1200700</v>
      </c>
      <c r="G79" s="414">
        <v>1200700</v>
      </c>
      <c r="H79" s="422">
        <v>1200619</v>
      </c>
      <c r="I79" s="422">
        <v>1200619</v>
      </c>
      <c r="J79" s="422">
        <v>1200619</v>
      </c>
      <c r="K79" s="415">
        <f t="shared" si="12"/>
        <v>0</v>
      </c>
      <c r="L79" s="416">
        <v>1200619</v>
      </c>
    </row>
    <row r="80" spans="1:12" ht="24" customHeight="1">
      <c r="A80" s="338" t="s">
        <v>881</v>
      </c>
      <c r="B80" s="346"/>
      <c r="C80" s="414">
        <v>181500</v>
      </c>
      <c r="D80" s="414">
        <v>242800</v>
      </c>
      <c r="E80" s="414">
        <v>181500</v>
      </c>
      <c r="F80" s="414">
        <v>242800</v>
      </c>
      <c r="G80" s="414">
        <v>242800</v>
      </c>
      <c r="H80" s="422">
        <v>242795</v>
      </c>
      <c r="I80" s="422">
        <v>242795</v>
      </c>
      <c r="J80" s="422">
        <v>242795</v>
      </c>
      <c r="K80" s="415">
        <f t="shared" si="12"/>
        <v>0</v>
      </c>
      <c r="L80" s="416">
        <v>242795</v>
      </c>
    </row>
    <row r="81" spans="1:12" ht="47.25" customHeight="1">
      <c r="A81" s="340" t="s">
        <v>882</v>
      </c>
      <c r="B81" s="58"/>
      <c r="C81" s="414">
        <v>261000</v>
      </c>
      <c r="D81" s="414">
        <v>349000</v>
      </c>
      <c r="E81" s="414">
        <v>261000</v>
      </c>
      <c r="F81" s="414">
        <v>349000</v>
      </c>
      <c r="G81" s="414">
        <v>349000</v>
      </c>
      <c r="H81" s="422">
        <v>348971</v>
      </c>
      <c r="I81" s="422">
        <v>348971</v>
      </c>
      <c r="J81" s="422">
        <v>348971</v>
      </c>
      <c r="K81" s="405">
        <f t="shared" si="12"/>
        <v>0</v>
      </c>
      <c r="L81" s="416">
        <v>348971</v>
      </c>
    </row>
    <row r="82" spans="1:12" ht="15">
      <c r="A82" s="340" t="s">
        <v>1084</v>
      </c>
      <c r="B82" s="58"/>
      <c r="C82" s="414">
        <v>47390000</v>
      </c>
      <c r="D82" s="414">
        <v>63187000</v>
      </c>
      <c r="E82" s="414">
        <v>47390000</v>
      </c>
      <c r="F82" s="414">
        <v>63187000</v>
      </c>
      <c r="G82" s="414">
        <v>63187000</v>
      </c>
      <c r="H82" s="422">
        <v>63186464</v>
      </c>
      <c r="I82" s="422">
        <v>63186464</v>
      </c>
      <c r="J82" s="422">
        <v>63186464</v>
      </c>
      <c r="K82" s="405">
        <f t="shared" si="12"/>
        <v>0</v>
      </c>
      <c r="L82" s="416">
        <v>63198687</v>
      </c>
    </row>
    <row r="83" spans="1:12" ht="15">
      <c r="A83" s="340" t="s">
        <v>1085</v>
      </c>
      <c r="B83" s="58"/>
      <c r="C83" s="414">
        <v>212000</v>
      </c>
      <c r="D83" s="414">
        <v>283000</v>
      </c>
      <c r="E83" s="414">
        <v>212000</v>
      </c>
      <c r="F83" s="414">
        <v>283000</v>
      </c>
      <c r="G83" s="414">
        <v>283000</v>
      </c>
      <c r="H83" s="422">
        <v>282804</v>
      </c>
      <c r="I83" s="422">
        <v>282804</v>
      </c>
      <c r="J83" s="422">
        <v>282804</v>
      </c>
      <c r="K83" s="405">
        <f t="shared" si="12"/>
        <v>0</v>
      </c>
      <c r="L83" s="416">
        <v>232199</v>
      </c>
    </row>
    <row r="84" spans="1:12" ht="15.75" thickBot="1">
      <c r="A84" s="347" t="s">
        <v>1086</v>
      </c>
      <c r="B84" s="312"/>
      <c r="C84" s="423">
        <v>35763000</v>
      </c>
      <c r="D84" s="423">
        <v>47685000</v>
      </c>
      <c r="E84" s="423">
        <v>35763000</v>
      </c>
      <c r="F84" s="423">
        <v>47685000</v>
      </c>
      <c r="G84" s="423">
        <v>47685000</v>
      </c>
      <c r="H84" s="414">
        <v>47684633</v>
      </c>
      <c r="I84" s="414">
        <v>47684633</v>
      </c>
      <c r="J84" s="414">
        <v>47684633</v>
      </c>
      <c r="K84" s="407">
        <f t="shared" si="12"/>
        <v>0</v>
      </c>
      <c r="L84" s="402">
        <v>47697233</v>
      </c>
    </row>
    <row r="85" spans="1:12" ht="15.75" thickBot="1">
      <c r="A85" s="348" t="s">
        <v>1083</v>
      </c>
      <c r="B85" s="168"/>
      <c r="C85" s="424">
        <f>C86</f>
        <v>0</v>
      </c>
      <c r="D85" s="424">
        <f aca="true" t="shared" si="13" ref="D85:L85">D86</f>
        <v>43200</v>
      </c>
      <c r="E85" s="424">
        <f t="shared" si="13"/>
        <v>0</v>
      </c>
      <c r="F85" s="424">
        <f t="shared" si="13"/>
        <v>43200</v>
      </c>
      <c r="G85" s="424">
        <f t="shared" si="13"/>
        <v>43200</v>
      </c>
      <c r="H85" s="424">
        <f t="shared" si="13"/>
        <v>42000</v>
      </c>
      <c r="I85" s="424">
        <f t="shared" si="13"/>
        <v>42000</v>
      </c>
      <c r="J85" s="424">
        <f t="shared" si="13"/>
        <v>42000</v>
      </c>
      <c r="K85" s="424">
        <f t="shared" si="13"/>
        <v>0</v>
      </c>
      <c r="L85" s="425">
        <f t="shared" si="13"/>
        <v>42000</v>
      </c>
    </row>
    <row r="86" spans="1:12" s="351" customFormat="1" ht="30.75" thickBot="1">
      <c r="A86" s="349" t="s">
        <v>474</v>
      </c>
      <c r="B86" s="350"/>
      <c r="C86" s="414"/>
      <c r="D86" s="414">
        <v>43200</v>
      </c>
      <c r="E86" s="414"/>
      <c r="F86" s="414">
        <v>43200</v>
      </c>
      <c r="G86" s="414">
        <v>43200</v>
      </c>
      <c r="H86" s="414">
        <v>42000</v>
      </c>
      <c r="I86" s="414">
        <v>42000</v>
      </c>
      <c r="J86" s="414">
        <v>42000</v>
      </c>
      <c r="K86" s="398">
        <f t="shared" si="12"/>
        <v>0</v>
      </c>
      <c r="L86" s="418">
        <v>42000</v>
      </c>
    </row>
    <row r="87" spans="1:12" s="353" customFormat="1" ht="45.75" thickBot="1">
      <c r="A87" s="352" t="s">
        <v>794</v>
      </c>
      <c r="B87" s="129">
        <v>85</v>
      </c>
      <c r="C87" s="426">
        <f>C88</f>
        <v>0</v>
      </c>
      <c r="D87" s="426">
        <f aca="true" t="shared" si="14" ref="D87:J88">D88</f>
        <v>0</v>
      </c>
      <c r="E87" s="426">
        <f t="shared" si="14"/>
        <v>0</v>
      </c>
      <c r="F87" s="426">
        <f t="shared" si="14"/>
        <v>0</v>
      </c>
      <c r="G87" s="426">
        <f t="shared" si="14"/>
        <v>0</v>
      </c>
      <c r="H87" s="426">
        <f t="shared" si="14"/>
        <v>0</v>
      </c>
      <c r="I87" s="426">
        <f t="shared" si="14"/>
        <v>0</v>
      </c>
      <c r="J87" s="426">
        <f t="shared" si="14"/>
        <v>0</v>
      </c>
      <c r="K87" s="426">
        <f>K88</f>
        <v>0</v>
      </c>
      <c r="L87" s="427">
        <f>L88</f>
        <v>0</v>
      </c>
    </row>
    <row r="88" spans="1:12" s="353" customFormat="1" ht="28.5">
      <c r="A88" s="354" t="s">
        <v>794</v>
      </c>
      <c r="B88" s="130" t="s">
        <v>795</v>
      </c>
      <c r="C88" s="428">
        <f>C89</f>
        <v>0</v>
      </c>
      <c r="D88" s="428">
        <f t="shared" si="14"/>
        <v>0</v>
      </c>
      <c r="E88" s="428">
        <f t="shared" si="14"/>
        <v>0</v>
      </c>
      <c r="F88" s="428">
        <f t="shared" si="14"/>
        <v>0</v>
      </c>
      <c r="G88" s="428">
        <f t="shared" si="14"/>
        <v>0</v>
      </c>
      <c r="H88" s="428">
        <f t="shared" si="14"/>
        <v>0</v>
      </c>
      <c r="I88" s="428">
        <f t="shared" si="14"/>
        <v>0</v>
      </c>
      <c r="J88" s="428">
        <f t="shared" si="14"/>
        <v>0</v>
      </c>
      <c r="K88" s="428">
        <f>K89</f>
        <v>0</v>
      </c>
      <c r="L88" s="429">
        <f>L89</f>
        <v>0</v>
      </c>
    </row>
    <row r="89" spans="1:12" s="353" customFormat="1" ht="57.75" thickBot="1">
      <c r="A89" s="355" t="s">
        <v>796</v>
      </c>
      <c r="B89" s="131" t="s">
        <v>797</v>
      </c>
      <c r="C89" s="423"/>
      <c r="D89" s="423"/>
      <c r="E89" s="423"/>
      <c r="F89" s="423"/>
      <c r="G89" s="423"/>
      <c r="H89" s="423"/>
      <c r="I89" s="423"/>
      <c r="J89" s="423"/>
      <c r="K89" s="430">
        <f>I89-J89</f>
        <v>0</v>
      </c>
      <c r="L89" s="402"/>
    </row>
    <row r="90" spans="2:12" s="353" customFormat="1" ht="15" customHeight="1">
      <c r="B90" s="356"/>
      <c r="C90" s="356"/>
      <c r="D90" s="356"/>
      <c r="E90" s="357"/>
      <c r="F90" s="357"/>
      <c r="G90" s="357"/>
      <c r="H90" s="357"/>
      <c r="I90" s="357"/>
      <c r="J90" s="358"/>
      <c r="K90" s="4"/>
      <c r="L90" s="359"/>
    </row>
    <row r="91" spans="1:12" s="353" customFormat="1" ht="13.5" customHeight="1">
      <c r="A91" s="464" t="s">
        <v>1093</v>
      </c>
      <c r="B91" s="464"/>
      <c r="C91" s="464"/>
      <c r="D91" s="464"/>
      <c r="E91" s="695" t="s">
        <v>1153</v>
      </c>
      <c r="F91" s="661"/>
      <c r="G91" s="661"/>
      <c r="H91" s="323"/>
      <c r="I91" s="323"/>
      <c r="J91" s="696" t="s">
        <v>1095</v>
      </c>
      <c r="K91" s="696"/>
      <c r="L91" s="358"/>
    </row>
    <row r="92" spans="1:12" s="353" customFormat="1" ht="13.5" customHeight="1">
      <c r="A92" s="12" t="s">
        <v>1092</v>
      </c>
      <c r="B92" s="321"/>
      <c r="C92" s="12"/>
      <c r="D92" s="323"/>
      <c r="E92" s="695" t="s">
        <v>1094</v>
      </c>
      <c r="F92" s="661"/>
      <c r="G92" s="661"/>
      <c r="H92" s="323"/>
      <c r="I92" s="323"/>
      <c r="J92" s="659" t="s">
        <v>1096</v>
      </c>
      <c r="K92" s="659"/>
      <c r="L92" s="358"/>
    </row>
    <row r="93" spans="2:12" s="353" customFormat="1" ht="13.5" customHeight="1">
      <c r="B93" s="10"/>
      <c r="C93" s="10"/>
      <c r="D93" s="10"/>
      <c r="E93" s="360"/>
      <c r="F93" s="357"/>
      <c r="G93" s="357"/>
      <c r="H93" s="358"/>
      <c r="I93" s="358"/>
      <c r="J93" s="358"/>
      <c r="K93" s="358"/>
      <c r="L93" s="358"/>
    </row>
  </sheetData>
  <sheetProtection/>
  <mergeCells count="18">
    <mergeCell ref="J10:J11"/>
    <mergeCell ref="G10:G11"/>
    <mergeCell ref="A6:L6"/>
    <mergeCell ref="C10:D10"/>
    <mergeCell ref="E10:F10"/>
    <mergeCell ref="B10:B11"/>
    <mergeCell ref="A7:L7"/>
    <mergeCell ref="L10:L11"/>
    <mergeCell ref="E91:G91"/>
    <mergeCell ref="J91:K91"/>
    <mergeCell ref="E92:G92"/>
    <mergeCell ref="J92:K92"/>
    <mergeCell ref="A10:A11"/>
    <mergeCell ref="I10:I11"/>
    <mergeCell ref="H10:H11"/>
    <mergeCell ref="K10:K11"/>
    <mergeCell ref="A14:A15"/>
    <mergeCell ref="A16:A17"/>
  </mergeCells>
  <printOptions horizontalCentered="1"/>
  <pageMargins left="0.2362204724409449" right="0.1968503937007874" top="0.2362204724409449" bottom="0.1968503937007874" header="0.1968503937007874" footer="0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="85" zoomScaleNormal="85" zoomScalePageLayoutView="0" workbookViewId="0" topLeftCell="A1">
      <selection activeCell="H68" sqref="H68"/>
    </sheetView>
  </sheetViews>
  <sheetFormatPr defaultColWidth="9.140625" defaultRowHeight="12.75"/>
  <cols>
    <col min="1" max="1" width="62.140625" style="261" customWidth="1"/>
    <col min="2" max="2" width="11.00390625" style="261" customWidth="1"/>
    <col min="3" max="3" width="15.7109375" style="306" customWidth="1"/>
    <col min="4" max="4" width="14.7109375" style="306" customWidth="1"/>
    <col min="5" max="5" width="13.57421875" style="306" customWidth="1"/>
    <col min="6" max="6" width="15.8515625" style="306" customWidth="1"/>
    <col min="7" max="7" width="9.57421875" style="261" customWidth="1"/>
    <col min="8" max="8" width="15.7109375" style="261" customWidth="1"/>
    <col min="9" max="16384" width="9.140625" style="261" customWidth="1"/>
  </cols>
  <sheetData>
    <row r="1" spans="1:6" ht="17.25" customHeight="1">
      <c r="A1" s="654" t="s">
        <v>1144</v>
      </c>
      <c r="B1" s="655"/>
      <c r="C1" s="321"/>
      <c r="D1" s="321"/>
      <c r="E1" s="321"/>
      <c r="F1" s="465" t="s">
        <v>1167</v>
      </c>
    </row>
    <row r="2" spans="1:6" ht="18.75" customHeight="1">
      <c r="A2" s="654" t="s">
        <v>1145</v>
      </c>
      <c r="B2" s="655"/>
      <c r="C2" s="321"/>
      <c r="D2" s="321"/>
      <c r="E2" s="321"/>
      <c r="F2" s="321"/>
    </row>
    <row r="3" spans="1:6" ht="20.25" customHeight="1">
      <c r="A3" s="669"/>
      <c r="B3" s="669"/>
      <c r="C3" s="669"/>
      <c r="D3" s="669"/>
      <c r="E3" s="669"/>
      <c r="F3" s="669"/>
    </row>
    <row r="4" spans="1:6" ht="21.75" customHeight="1">
      <c r="A4" s="669"/>
      <c r="B4" s="669"/>
      <c r="C4" s="669"/>
      <c r="D4" s="669"/>
      <c r="E4" s="669"/>
      <c r="F4" s="669"/>
    </row>
    <row r="5" spans="1:6" ht="42.75" customHeight="1">
      <c r="A5" s="669" t="s">
        <v>1168</v>
      </c>
      <c r="B5" s="669"/>
      <c r="C5" s="669"/>
      <c r="D5" s="669"/>
      <c r="E5" s="669"/>
      <c r="F5" s="669"/>
    </row>
    <row r="6" spans="1:6" ht="22.5" customHeight="1">
      <c r="A6" s="669" t="s">
        <v>1147</v>
      </c>
      <c r="B6" s="669"/>
      <c r="C6" s="669"/>
      <c r="D6" s="669"/>
      <c r="E6" s="669"/>
      <c r="F6" s="669"/>
    </row>
    <row r="7" spans="1:8" ht="15.75" thickBot="1">
      <c r="A7" s="575" t="s">
        <v>918</v>
      </c>
      <c r="B7" s="576"/>
      <c r="C7" s="576"/>
      <c r="D7" s="576"/>
      <c r="E7" s="576"/>
      <c r="F7" s="577" t="s">
        <v>919</v>
      </c>
      <c r="H7" s="262"/>
    </row>
    <row r="8" spans="1:6" ht="74.25" customHeight="1" thickBot="1">
      <c r="A8" s="259" t="s">
        <v>920</v>
      </c>
      <c r="B8" s="260" t="s">
        <v>350</v>
      </c>
      <c r="C8" s="307" t="s">
        <v>921</v>
      </c>
      <c r="D8" s="308" t="s">
        <v>922</v>
      </c>
      <c r="E8" s="308" t="s">
        <v>923</v>
      </c>
      <c r="F8" s="309" t="s">
        <v>924</v>
      </c>
    </row>
    <row r="9" spans="1:6" ht="15">
      <c r="A9" s="578" t="s">
        <v>321</v>
      </c>
      <c r="B9" s="579" t="s">
        <v>322</v>
      </c>
      <c r="C9" s="580">
        <v>1</v>
      </c>
      <c r="D9" s="580">
        <v>2</v>
      </c>
      <c r="E9" s="580">
        <v>3</v>
      </c>
      <c r="F9" s="581">
        <v>4</v>
      </c>
    </row>
    <row r="10" spans="1:6" ht="15" customHeight="1" hidden="1">
      <c r="A10" s="582" t="s">
        <v>925</v>
      </c>
      <c r="B10" s="583"/>
      <c r="C10" s="584"/>
      <c r="D10" s="585"/>
      <c r="E10" s="586"/>
      <c r="F10" s="587"/>
    </row>
    <row r="11" spans="1:6" ht="15" customHeight="1" hidden="1">
      <c r="A11" s="588" t="s">
        <v>926</v>
      </c>
      <c r="B11" s="589" t="s">
        <v>332</v>
      </c>
      <c r="C11" s="590"/>
      <c r="D11" s="590"/>
      <c r="E11" s="591"/>
      <c r="F11" s="592"/>
    </row>
    <row r="12" spans="1:6" ht="15" customHeight="1" hidden="1">
      <c r="A12" s="593" t="s">
        <v>927</v>
      </c>
      <c r="B12" s="594"/>
      <c r="C12" s="584"/>
      <c r="D12" s="584"/>
      <c r="E12" s="595"/>
      <c r="F12" s="596"/>
    </row>
    <row r="13" spans="1:6" ht="15" customHeight="1" hidden="1">
      <c r="A13" s="597" t="s">
        <v>928</v>
      </c>
      <c r="B13" s="583" t="s">
        <v>333</v>
      </c>
      <c r="C13" s="585"/>
      <c r="D13" s="585"/>
      <c r="E13" s="586"/>
      <c r="F13" s="587"/>
    </row>
    <row r="14" spans="1:6" ht="15" customHeight="1" hidden="1">
      <c r="A14" s="593" t="s">
        <v>929</v>
      </c>
      <c r="B14" s="598"/>
      <c r="C14" s="584"/>
      <c r="D14" s="584"/>
      <c r="E14" s="584"/>
      <c r="F14" s="599"/>
    </row>
    <row r="15" spans="1:6" ht="15" customHeight="1" hidden="1">
      <c r="A15" s="600" t="s">
        <v>930</v>
      </c>
      <c r="B15" s="601" t="s">
        <v>334</v>
      </c>
      <c r="C15" s="585"/>
      <c r="D15" s="602"/>
      <c r="E15" s="602"/>
      <c r="F15" s="603"/>
    </row>
    <row r="16" spans="1:6" ht="15" customHeight="1" hidden="1">
      <c r="A16" s="604" t="s">
        <v>931</v>
      </c>
      <c r="B16" s="605"/>
      <c r="C16" s="606"/>
      <c r="D16" s="607"/>
      <c r="E16" s="607"/>
      <c r="F16" s="608"/>
    </row>
    <row r="17" spans="1:6" ht="15" customHeight="1" hidden="1">
      <c r="A17" s="609" t="s">
        <v>932</v>
      </c>
      <c r="B17" s="610" t="s">
        <v>933</v>
      </c>
      <c r="C17" s="611"/>
      <c r="D17" s="612"/>
      <c r="E17" s="612"/>
      <c r="F17" s="613"/>
    </row>
    <row r="18" spans="1:6" ht="92.25" customHeight="1" hidden="1">
      <c r="A18" s="614" t="s">
        <v>934</v>
      </c>
      <c r="B18" s="615" t="s">
        <v>935</v>
      </c>
      <c r="C18" s="616" t="s">
        <v>341</v>
      </c>
      <c r="D18" s="617"/>
      <c r="E18" s="617"/>
      <c r="F18" s="618"/>
    </row>
    <row r="19" spans="1:6" ht="15" customHeight="1" hidden="1">
      <c r="A19" s="597" t="s">
        <v>936</v>
      </c>
      <c r="B19" s="601"/>
      <c r="C19" s="585"/>
      <c r="D19" s="619"/>
      <c r="E19" s="619"/>
      <c r="F19" s="603"/>
    </row>
    <row r="20" spans="1:6" ht="15" customHeight="1" hidden="1">
      <c r="A20" s="597" t="s">
        <v>937</v>
      </c>
      <c r="B20" s="601"/>
      <c r="C20" s="585"/>
      <c r="D20" s="619"/>
      <c r="E20" s="619"/>
      <c r="F20" s="603"/>
    </row>
    <row r="21" spans="1:6" ht="15" customHeight="1" hidden="1">
      <c r="A21" s="600" t="s">
        <v>938</v>
      </c>
      <c r="B21" s="601" t="s">
        <v>335</v>
      </c>
      <c r="C21" s="585"/>
      <c r="D21" s="619"/>
      <c r="E21" s="619"/>
      <c r="F21" s="603"/>
    </row>
    <row r="22" spans="1:6" ht="15" customHeight="1" hidden="1">
      <c r="A22" s="620" t="s">
        <v>939</v>
      </c>
      <c r="B22" s="621"/>
      <c r="C22" s="584"/>
      <c r="D22" s="584"/>
      <c r="E22" s="584"/>
      <c r="F22" s="599"/>
    </row>
    <row r="23" spans="1:6" ht="15" customHeight="1" hidden="1">
      <c r="A23" s="622" t="s">
        <v>940</v>
      </c>
      <c r="B23" s="623"/>
      <c r="C23" s="585"/>
      <c r="D23" s="585"/>
      <c r="E23" s="585"/>
      <c r="F23" s="603"/>
    </row>
    <row r="24" spans="1:6" ht="15" customHeight="1" hidden="1">
      <c r="A24" s="624" t="s">
        <v>941</v>
      </c>
      <c r="B24" s="623" t="s">
        <v>336</v>
      </c>
      <c r="C24" s="585"/>
      <c r="D24" s="585"/>
      <c r="E24" s="585"/>
      <c r="F24" s="603"/>
    </row>
    <row r="25" spans="1:6" ht="30" customHeight="1" hidden="1">
      <c r="A25" s="625" t="s">
        <v>942</v>
      </c>
      <c r="B25" s="626"/>
      <c r="C25" s="606"/>
      <c r="D25" s="606"/>
      <c r="E25" s="606"/>
      <c r="F25" s="608"/>
    </row>
    <row r="26" spans="1:6" ht="15" customHeight="1" hidden="1">
      <c r="A26" s="624" t="s">
        <v>943</v>
      </c>
      <c r="B26" s="627" t="s">
        <v>944</v>
      </c>
      <c r="C26" s="611"/>
      <c r="D26" s="611"/>
      <c r="E26" s="611"/>
      <c r="F26" s="613"/>
    </row>
    <row r="27" spans="1:6" ht="92.25" customHeight="1" hidden="1">
      <c r="A27" s="614" t="s">
        <v>945</v>
      </c>
      <c r="B27" s="628" t="s">
        <v>946</v>
      </c>
      <c r="C27" s="629" t="s">
        <v>341</v>
      </c>
      <c r="D27" s="630"/>
      <c r="E27" s="630"/>
      <c r="F27" s="618"/>
    </row>
    <row r="28" spans="1:6" ht="15" customHeight="1" hidden="1">
      <c r="A28" s="600" t="s">
        <v>947</v>
      </c>
      <c r="B28" s="583"/>
      <c r="C28" s="585"/>
      <c r="D28" s="585"/>
      <c r="E28" s="585"/>
      <c r="F28" s="603"/>
    </row>
    <row r="29" spans="1:6" ht="15" customHeight="1" hidden="1">
      <c r="A29" s="597" t="s">
        <v>948</v>
      </c>
      <c r="B29" s="583" t="s">
        <v>337</v>
      </c>
      <c r="C29" s="585"/>
      <c r="D29" s="585"/>
      <c r="E29" s="585"/>
      <c r="F29" s="603"/>
    </row>
    <row r="30" spans="1:6" ht="15" customHeight="1" hidden="1">
      <c r="A30" s="593" t="s">
        <v>949</v>
      </c>
      <c r="B30" s="594"/>
      <c r="C30" s="584"/>
      <c r="D30" s="584"/>
      <c r="E30" s="584"/>
      <c r="F30" s="599"/>
    </row>
    <row r="31" spans="1:6" ht="15" customHeight="1" hidden="1">
      <c r="A31" s="597" t="s">
        <v>950</v>
      </c>
      <c r="B31" s="583"/>
      <c r="C31" s="585"/>
      <c r="D31" s="585"/>
      <c r="E31" s="585"/>
      <c r="F31" s="603"/>
    </row>
    <row r="32" spans="1:6" ht="15" customHeight="1" hidden="1">
      <c r="A32" s="600" t="s">
        <v>951</v>
      </c>
      <c r="B32" s="583" t="s">
        <v>338</v>
      </c>
      <c r="C32" s="585"/>
      <c r="D32" s="585"/>
      <c r="E32" s="585"/>
      <c r="F32" s="603"/>
    </row>
    <row r="33" spans="1:6" ht="15" customHeight="1" hidden="1">
      <c r="A33" s="631" t="s">
        <v>952</v>
      </c>
      <c r="B33" s="594"/>
      <c r="C33" s="584"/>
      <c r="D33" s="584"/>
      <c r="E33" s="584"/>
      <c r="F33" s="599"/>
    </row>
    <row r="34" spans="1:6" ht="15" customHeight="1" hidden="1">
      <c r="A34" s="600" t="s">
        <v>953</v>
      </c>
      <c r="B34" s="583" t="s">
        <v>339</v>
      </c>
      <c r="C34" s="632" t="s">
        <v>341</v>
      </c>
      <c r="D34" s="632" t="s">
        <v>341</v>
      </c>
      <c r="E34" s="632" t="s">
        <v>341</v>
      </c>
      <c r="F34" s="633" t="s">
        <v>341</v>
      </c>
    </row>
    <row r="35" spans="1:6" ht="15" customHeight="1" hidden="1">
      <c r="A35" s="631" t="s">
        <v>954</v>
      </c>
      <c r="B35" s="594"/>
      <c r="C35" s="584"/>
      <c r="D35" s="584"/>
      <c r="E35" s="634"/>
      <c r="F35" s="599"/>
    </row>
    <row r="36" spans="1:6" ht="15" customHeight="1" hidden="1">
      <c r="A36" s="635" t="s">
        <v>955</v>
      </c>
      <c r="B36" s="589" t="s">
        <v>342</v>
      </c>
      <c r="C36" s="590"/>
      <c r="D36" s="590"/>
      <c r="E36" s="636"/>
      <c r="F36" s="637"/>
    </row>
    <row r="37" spans="1:6" ht="15" customHeight="1" hidden="1">
      <c r="A37" s="600" t="s">
        <v>956</v>
      </c>
      <c r="B37" s="583"/>
      <c r="C37" s="585"/>
      <c r="D37" s="585"/>
      <c r="E37" s="585"/>
      <c r="F37" s="603"/>
    </row>
    <row r="38" spans="1:6" ht="15" customHeight="1" hidden="1">
      <c r="A38" s="600" t="s">
        <v>957</v>
      </c>
      <c r="B38" s="583">
        <v>10</v>
      </c>
      <c r="C38" s="585"/>
      <c r="D38" s="585"/>
      <c r="E38" s="585"/>
      <c r="F38" s="603"/>
    </row>
    <row r="39" spans="1:6" ht="15" customHeight="1" hidden="1">
      <c r="A39" s="593" t="s">
        <v>958</v>
      </c>
      <c r="B39" s="594"/>
      <c r="C39" s="584"/>
      <c r="D39" s="638"/>
      <c r="E39" s="638"/>
      <c r="F39" s="599"/>
    </row>
    <row r="40" spans="1:6" ht="15" customHeight="1" hidden="1">
      <c r="A40" s="597" t="s">
        <v>959</v>
      </c>
      <c r="B40" s="583"/>
      <c r="C40" s="585"/>
      <c r="D40" s="619"/>
      <c r="E40" s="619"/>
      <c r="F40" s="603"/>
    </row>
    <row r="41" spans="1:6" ht="15" customHeight="1" hidden="1">
      <c r="A41" s="600" t="s">
        <v>960</v>
      </c>
      <c r="B41" s="583">
        <v>11</v>
      </c>
      <c r="C41" s="632" t="s">
        <v>341</v>
      </c>
      <c r="D41" s="632" t="s">
        <v>341</v>
      </c>
      <c r="E41" s="632" t="s">
        <v>341</v>
      </c>
      <c r="F41" s="633" t="s">
        <v>341</v>
      </c>
    </row>
    <row r="42" spans="1:6" ht="15" customHeight="1" hidden="1">
      <c r="A42" s="631" t="s">
        <v>961</v>
      </c>
      <c r="B42" s="594"/>
      <c r="C42" s="584"/>
      <c r="D42" s="638"/>
      <c r="E42" s="638"/>
      <c r="F42" s="599"/>
    </row>
    <row r="43" spans="1:6" ht="15" customHeight="1" hidden="1">
      <c r="A43" s="597" t="s">
        <v>962</v>
      </c>
      <c r="B43" s="583">
        <v>12</v>
      </c>
      <c r="C43" s="632" t="s">
        <v>341</v>
      </c>
      <c r="D43" s="632" t="s">
        <v>341</v>
      </c>
      <c r="E43" s="632" t="s">
        <v>341</v>
      </c>
      <c r="F43" s="633" t="s">
        <v>341</v>
      </c>
    </row>
    <row r="44" spans="1:6" ht="15" customHeight="1" hidden="1">
      <c r="A44" s="593" t="s">
        <v>963</v>
      </c>
      <c r="B44" s="594"/>
      <c r="C44" s="584"/>
      <c r="D44" s="584"/>
      <c r="E44" s="584"/>
      <c r="F44" s="599"/>
    </row>
    <row r="45" spans="1:6" ht="15" customHeight="1" hidden="1">
      <c r="A45" s="597" t="s">
        <v>964</v>
      </c>
      <c r="B45" s="583"/>
      <c r="C45" s="585"/>
      <c r="D45" s="585"/>
      <c r="E45" s="585"/>
      <c r="F45" s="603"/>
    </row>
    <row r="46" spans="1:6" ht="15" customHeight="1" hidden="1">
      <c r="A46" s="597" t="s">
        <v>965</v>
      </c>
      <c r="B46" s="583">
        <v>13</v>
      </c>
      <c r="C46" s="639" t="s">
        <v>341</v>
      </c>
      <c r="D46" s="632" t="s">
        <v>341</v>
      </c>
      <c r="E46" s="632" t="s">
        <v>341</v>
      </c>
      <c r="F46" s="633" t="s">
        <v>341</v>
      </c>
    </row>
    <row r="47" spans="1:6" ht="22.5" customHeight="1" hidden="1">
      <c r="A47" s="631" t="s">
        <v>966</v>
      </c>
      <c r="B47" s="594"/>
      <c r="C47" s="632"/>
      <c r="D47" s="584"/>
      <c r="E47" s="584"/>
      <c r="F47" s="599"/>
    </row>
    <row r="48" spans="1:6" ht="15" customHeight="1" hidden="1">
      <c r="A48" s="597" t="s">
        <v>967</v>
      </c>
      <c r="B48" s="583">
        <v>14</v>
      </c>
      <c r="C48" s="632" t="s">
        <v>341</v>
      </c>
      <c r="D48" s="632" t="s">
        <v>341</v>
      </c>
      <c r="E48" s="632" t="s">
        <v>341</v>
      </c>
      <c r="F48" s="640" t="s">
        <v>341</v>
      </c>
    </row>
    <row r="49" spans="1:6" ht="21.75" customHeight="1" hidden="1">
      <c r="A49" s="641" t="s">
        <v>968</v>
      </c>
      <c r="B49" s="594"/>
      <c r="C49" s="584"/>
      <c r="D49" s="584"/>
      <c r="E49" s="634"/>
      <c r="F49" s="642"/>
    </row>
    <row r="50" spans="1:6" ht="15" customHeight="1" hidden="1">
      <c r="A50" s="643" t="s">
        <v>969</v>
      </c>
      <c r="B50" s="589">
        <v>15</v>
      </c>
      <c r="C50" s="632" t="s">
        <v>341</v>
      </c>
      <c r="D50" s="632" t="s">
        <v>341</v>
      </c>
      <c r="E50" s="632" t="s">
        <v>341</v>
      </c>
      <c r="F50" s="640" t="s">
        <v>341</v>
      </c>
    </row>
    <row r="51" spans="1:6" ht="22.5" customHeight="1" hidden="1">
      <c r="A51" s="641" t="s">
        <v>970</v>
      </c>
      <c r="B51" s="594"/>
      <c r="C51" s="584"/>
      <c r="D51" s="584"/>
      <c r="E51" s="595"/>
      <c r="F51" s="587"/>
    </row>
    <row r="52" spans="1:6" ht="23.25" customHeight="1" hidden="1">
      <c r="A52" s="644" t="s">
        <v>971</v>
      </c>
      <c r="B52" s="583">
        <v>16</v>
      </c>
      <c r="C52" s="632" t="s">
        <v>341</v>
      </c>
      <c r="D52" s="632" t="s">
        <v>341</v>
      </c>
      <c r="E52" s="632" t="s">
        <v>341</v>
      </c>
      <c r="F52" s="633" t="s">
        <v>341</v>
      </c>
    </row>
    <row r="53" spans="1:6" ht="30.75" customHeight="1">
      <c r="A53" s="645" t="s">
        <v>995</v>
      </c>
      <c r="B53" s="646">
        <v>17</v>
      </c>
      <c r="C53" s="647"/>
      <c r="D53" s="647"/>
      <c r="E53" s="647"/>
      <c r="F53" s="648">
        <f>C53+D53-E53</f>
        <v>0</v>
      </c>
    </row>
    <row r="54" spans="1:6" ht="30.75" customHeight="1">
      <c r="A54" s="645" t="s">
        <v>996</v>
      </c>
      <c r="B54" s="646">
        <v>18</v>
      </c>
      <c r="C54" s="647">
        <v>208498</v>
      </c>
      <c r="D54" s="647">
        <v>388957202</v>
      </c>
      <c r="E54" s="647">
        <v>388816471</v>
      </c>
      <c r="F54" s="648">
        <f>C54+D54-E54</f>
        <v>349229</v>
      </c>
    </row>
    <row r="55" spans="1:6" ht="30.75" customHeight="1">
      <c r="A55" s="645" t="s">
        <v>994</v>
      </c>
      <c r="B55" s="646">
        <v>19</v>
      </c>
      <c r="C55" s="647"/>
      <c r="D55" s="647"/>
      <c r="E55" s="647"/>
      <c r="F55" s="648">
        <f>C55+D55-E55</f>
        <v>0</v>
      </c>
    </row>
    <row r="56" spans="1:6" ht="30.75" customHeight="1">
      <c r="A56" s="645" t="s">
        <v>993</v>
      </c>
      <c r="B56" s="646">
        <v>20</v>
      </c>
      <c r="C56" s="647">
        <v>389049099</v>
      </c>
      <c r="D56" s="647">
        <v>586074327</v>
      </c>
      <c r="E56" s="647">
        <v>389049099</v>
      </c>
      <c r="F56" s="648">
        <f>C56+D56-E56</f>
        <v>586074327</v>
      </c>
    </row>
    <row r="57" spans="1:6" ht="30.75" customHeight="1" thickBot="1">
      <c r="A57" s="649" t="s">
        <v>972</v>
      </c>
      <c r="B57" s="650">
        <v>21</v>
      </c>
      <c r="C57" s="651">
        <f>C54+C55+C56</f>
        <v>389257597</v>
      </c>
      <c r="D57" s="652" t="s">
        <v>320</v>
      </c>
      <c r="E57" s="652" t="s">
        <v>320</v>
      </c>
      <c r="F57" s="653">
        <f>F54+F55+F56</f>
        <v>586423556</v>
      </c>
    </row>
    <row r="58" spans="1:6" ht="23.25" customHeight="1">
      <c r="A58" s="263"/>
      <c r="B58" s="262"/>
      <c r="C58" s="310"/>
      <c r="D58" s="310"/>
      <c r="E58" s="310"/>
      <c r="F58" s="310"/>
    </row>
    <row r="59" spans="1:6" ht="23.25" customHeight="1">
      <c r="A59" s="263"/>
      <c r="B59" s="262"/>
      <c r="C59" s="310"/>
      <c r="D59" s="310"/>
      <c r="E59" s="310"/>
      <c r="F59" s="310"/>
    </row>
    <row r="60" spans="1:6" ht="23.25" customHeight="1">
      <c r="A60" s="263"/>
      <c r="B60" s="262"/>
      <c r="C60" s="310"/>
      <c r="D60" s="310"/>
      <c r="E60" s="310"/>
      <c r="F60" s="310"/>
    </row>
    <row r="61" spans="1:6" ht="23.25" customHeight="1">
      <c r="A61" s="263"/>
      <c r="B61" s="262"/>
      <c r="C61" s="310"/>
      <c r="D61" s="310"/>
      <c r="E61" s="310"/>
      <c r="F61" s="310"/>
    </row>
    <row r="62" spans="1:6" ht="15">
      <c r="A62" s="515" t="s">
        <v>1163</v>
      </c>
      <c r="D62" s="658" t="s">
        <v>1152</v>
      </c>
      <c r="E62" s="655"/>
      <c r="F62" s="655"/>
    </row>
    <row r="63" spans="1:6" ht="15">
      <c r="A63" s="460" t="s">
        <v>1164</v>
      </c>
      <c r="D63" s="691" t="s">
        <v>1094</v>
      </c>
      <c r="E63" s="661"/>
      <c r="F63" s="661"/>
    </row>
    <row r="64" spans="4:6" ht="15">
      <c r="D64" s="516"/>
      <c r="E64" s="517"/>
      <c r="F64" s="518"/>
    </row>
    <row r="65" spans="4:6" ht="15">
      <c r="D65" s="692"/>
      <c r="E65" s="692"/>
      <c r="F65" s="692"/>
    </row>
    <row r="66" spans="4:6" ht="15">
      <c r="D66" s="658" t="s">
        <v>1095</v>
      </c>
      <c r="E66" s="688"/>
      <c r="F66" s="688"/>
    </row>
    <row r="67" spans="4:6" ht="15">
      <c r="D67" s="658" t="s">
        <v>1096</v>
      </c>
      <c r="E67" s="688"/>
      <c r="F67" s="688"/>
    </row>
  </sheetData>
  <sheetProtection selectLockedCells="1" selectUnlockedCells="1"/>
  <mergeCells count="11">
    <mergeCell ref="A1:B1"/>
    <mergeCell ref="A2:B2"/>
    <mergeCell ref="A4:F4"/>
    <mergeCell ref="A3:F3"/>
    <mergeCell ref="D62:F62"/>
    <mergeCell ref="D63:F63"/>
    <mergeCell ref="A5:F5"/>
    <mergeCell ref="A6:F6"/>
    <mergeCell ref="D65:F65"/>
    <mergeCell ref="D66:F66"/>
    <mergeCell ref="D67:F67"/>
  </mergeCells>
  <printOptions horizontalCentered="1"/>
  <pageMargins left="0.2362204724409449" right="0.2362204724409449" top="0.2755905511811024" bottom="0.1968503937007874" header="0.5118110236220472" footer="0.5118110236220472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09"/>
  <sheetViews>
    <sheetView zoomScalePageLayoutView="0" workbookViewId="0" topLeftCell="A1">
      <pane xSplit="2" ySplit="4" topLeftCell="C58" activePane="bottomRight" state="frozen"/>
      <selection pane="topLeft" activeCell="A9" sqref="A9"/>
      <selection pane="topRight" activeCell="A9" sqref="A9"/>
      <selection pane="bottomLeft" activeCell="A9" sqref="A9"/>
      <selection pane="bottomRight" activeCell="C10" sqref="C10"/>
    </sheetView>
  </sheetViews>
  <sheetFormatPr defaultColWidth="9.28125" defaultRowHeight="12.75"/>
  <cols>
    <col min="1" max="1" width="41.00390625" style="202" customWidth="1"/>
    <col min="2" max="2" width="9.7109375" style="186" customWidth="1"/>
    <col min="3" max="4" width="17.7109375" style="203" customWidth="1"/>
    <col min="5" max="5" width="20.421875" style="204" bestFit="1" customWidth="1"/>
    <col min="6" max="6" width="19.00390625" style="256" bestFit="1" customWidth="1"/>
    <col min="7" max="7" width="17.57421875" style="256" bestFit="1" customWidth="1"/>
    <col min="8" max="8" width="19.8515625" style="256" bestFit="1" customWidth="1"/>
    <col min="9" max="9" width="9.28125" style="204" customWidth="1"/>
    <col min="10" max="16384" width="9.28125" style="202" customWidth="1"/>
  </cols>
  <sheetData>
    <row r="1" spans="1:9" s="174" customFormat="1" ht="14.25">
      <c r="A1" s="172"/>
      <c r="B1" s="173" t="s">
        <v>800</v>
      </c>
      <c r="C1" s="173"/>
      <c r="D1" s="173"/>
      <c r="E1" s="173"/>
      <c r="F1" s="173"/>
      <c r="G1" s="173"/>
      <c r="H1" s="173"/>
      <c r="I1" s="247"/>
    </row>
    <row r="2" spans="1:9" s="176" customFormat="1" ht="15.75" thickBot="1">
      <c r="A2" s="175"/>
      <c r="B2" s="175"/>
      <c r="C2" s="248"/>
      <c r="D2" s="248"/>
      <c r="E2" s="248"/>
      <c r="F2" s="248"/>
      <c r="G2" s="248"/>
      <c r="H2" s="248"/>
      <c r="I2" s="249"/>
    </row>
    <row r="3" spans="1:9" s="177" customFormat="1" ht="61.5" customHeight="1" thickBot="1">
      <c r="A3" s="281" t="s">
        <v>801</v>
      </c>
      <c r="B3" s="223" t="s">
        <v>802</v>
      </c>
      <c r="C3" s="282" t="s">
        <v>1030</v>
      </c>
      <c r="D3" s="282" t="s">
        <v>1031</v>
      </c>
      <c r="E3" s="282" t="s">
        <v>803</v>
      </c>
      <c r="F3" s="282" t="s">
        <v>1032</v>
      </c>
      <c r="G3" s="282" t="s">
        <v>1029</v>
      </c>
      <c r="H3" s="283" t="s">
        <v>804</v>
      </c>
      <c r="I3" s="250"/>
    </row>
    <row r="4" spans="1:9" s="177" customFormat="1" ht="21" customHeight="1" thickBot="1">
      <c r="A4" s="281">
        <v>1</v>
      </c>
      <c r="B4" s="223">
        <v>2</v>
      </c>
      <c r="C4" s="284">
        <v>3</v>
      </c>
      <c r="D4" s="284">
        <v>4</v>
      </c>
      <c r="E4" s="284">
        <v>5</v>
      </c>
      <c r="F4" s="284">
        <v>6</v>
      </c>
      <c r="G4" s="284">
        <v>7</v>
      </c>
      <c r="H4" s="285">
        <v>8</v>
      </c>
      <c r="I4" s="250"/>
    </row>
    <row r="5" spans="1:9" s="177" customFormat="1" ht="13.5" customHeight="1" thickBot="1">
      <c r="A5" s="222" t="s">
        <v>1087</v>
      </c>
      <c r="B5" s="223" t="s">
        <v>439</v>
      </c>
      <c r="C5" s="224">
        <f aca="true" t="shared" si="0" ref="C5:H5">C6+C11</f>
        <v>0</v>
      </c>
      <c r="D5" s="224">
        <f t="shared" si="0"/>
        <v>0</v>
      </c>
      <c r="E5" s="224">
        <f t="shared" si="0"/>
        <v>0</v>
      </c>
      <c r="F5" s="224">
        <f t="shared" si="0"/>
        <v>0</v>
      </c>
      <c r="G5" s="224">
        <f t="shared" si="0"/>
        <v>0</v>
      </c>
      <c r="H5" s="225">
        <f t="shared" si="0"/>
        <v>0</v>
      </c>
      <c r="I5" s="250"/>
    </row>
    <row r="6" spans="1:9" s="177" customFormat="1" ht="57.75" hidden="1" thickBot="1">
      <c r="A6" s="286" t="s">
        <v>440</v>
      </c>
      <c r="B6" s="219" t="s">
        <v>441</v>
      </c>
      <c r="C6" s="220">
        <f>C7</f>
        <v>0</v>
      </c>
      <c r="D6" s="220">
        <f aca="true" t="shared" si="1" ref="D6:H9">D7</f>
        <v>0</v>
      </c>
      <c r="E6" s="220">
        <f t="shared" si="1"/>
        <v>0</v>
      </c>
      <c r="F6" s="220">
        <f t="shared" si="1"/>
        <v>0</v>
      </c>
      <c r="G6" s="220">
        <f t="shared" si="1"/>
        <v>0</v>
      </c>
      <c r="H6" s="221">
        <f t="shared" si="1"/>
        <v>0</v>
      </c>
      <c r="I6" s="250"/>
    </row>
    <row r="7" spans="1:9" s="177" customFormat="1" ht="29.25" hidden="1" thickBot="1">
      <c r="A7" s="279" t="s">
        <v>442</v>
      </c>
      <c r="B7" s="178">
        <v>51</v>
      </c>
      <c r="C7" s="180">
        <f>C8</f>
        <v>0</v>
      </c>
      <c r="D7" s="180">
        <f t="shared" si="1"/>
        <v>0</v>
      </c>
      <c r="E7" s="180">
        <f t="shared" si="1"/>
        <v>0</v>
      </c>
      <c r="F7" s="180">
        <f t="shared" si="1"/>
        <v>0</v>
      </c>
      <c r="G7" s="180">
        <f t="shared" si="1"/>
        <v>0</v>
      </c>
      <c r="H7" s="181">
        <f t="shared" si="1"/>
        <v>0</v>
      </c>
      <c r="I7" s="250"/>
    </row>
    <row r="8" spans="1:9" s="186" customFormat="1" ht="13.5" customHeight="1" hidden="1">
      <c r="A8" s="182" t="s">
        <v>443</v>
      </c>
      <c r="B8" s="183" t="s">
        <v>444</v>
      </c>
      <c r="C8" s="184">
        <f>C9</f>
        <v>0</v>
      </c>
      <c r="D8" s="184">
        <f>D9</f>
        <v>0</v>
      </c>
      <c r="E8" s="184">
        <f t="shared" si="1"/>
        <v>0</v>
      </c>
      <c r="F8" s="184">
        <f t="shared" si="1"/>
        <v>0</v>
      </c>
      <c r="G8" s="184">
        <f t="shared" si="1"/>
        <v>0</v>
      </c>
      <c r="H8" s="185">
        <f t="shared" si="1"/>
        <v>0</v>
      </c>
      <c r="I8" s="203"/>
    </row>
    <row r="9" spans="1:9" s="186" customFormat="1" ht="30.75" customHeight="1" hidden="1">
      <c r="A9" s="302" t="s">
        <v>445</v>
      </c>
      <c r="B9" s="303" t="s">
        <v>446</v>
      </c>
      <c r="C9" s="287">
        <f>C10</f>
        <v>0</v>
      </c>
      <c r="D9" s="287">
        <f>D10</f>
        <v>0</v>
      </c>
      <c r="E9" s="287">
        <f t="shared" si="1"/>
        <v>0</v>
      </c>
      <c r="F9" s="287">
        <f t="shared" si="1"/>
        <v>0</v>
      </c>
      <c r="G9" s="287">
        <f t="shared" si="1"/>
        <v>0</v>
      </c>
      <c r="H9" s="288">
        <f t="shared" si="1"/>
        <v>0</v>
      </c>
      <c r="I9" s="203"/>
    </row>
    <row r="10" spans="1:9" s="186" customFormat="1" ht="28.5">
      <c r="A10" s="304" t="s">
        <v>445</v>
      </c>
      <c r="B10" s="305" t="s">
        <v>447</v>
      </c>
      <c r="C10" s="191">
        <f>'Anexa 06'!F20-'Anexa 06'!H20</f>
        <v>0</v>
      </c>
      <c r="D10" s="191">
        <f>'Anexa 06'!F20-'Anexa 06'!I20</f>
        <v>0</v>
      </c>
      <c r="E10" s="184">
        <f>'Anexa 06'!H20-'Anexa 06'!I20</f>
        <v>0</v>
      </c>
      <c r="F10" s="184">
        <f>'Anexa 06'!F20-'Anexa 06'!G20</f>
        <v>0</v>
      </c>
      <c r="G10" s="184">
        <f>'Anexa 06'!F20-'Anexa 06'!J20</f>
        <v>0</v>
      </c>
      <c r="H10" s="185">
        <f>'Anexa 06'!G20-'Anexa 06'!J20</f>
        <v>0</v>
      </c>
      <c r="I10" s="203"/>
    </row>
    <row r="11" spans="1:9" s="177" customFormat="1" ht="28.5">
      <c r="A11" s="179" t="s">
        <v>448</v>
      </c>
      <c r="B11" s="178" t="s">
        <v>449</v>
      </c>
      <c r="C11" s="180">
        <f aca="true" t="shared" si="2" ref="C11:H11">C13+C37</f>
        <v>0</v>
      </c>
      <c r="D11" s="180">
        <f t="shared" si="2"/>
        <v>0</v>
      </c>
      <c r="E11" s="180">
        <f t="shared" si="2"/>
        <v>0</v>
      </c>
      <c r="F11" s="180">
        <f t="shared" si="2"/>
        <v>0</v>
      </c>
      <c r="G11" s="180">
        <f t="shared" si="2"/>
        <v>0</v>
      </c>
      <c r="H11" s="181">
        <f t="shared" si="2"/>
        <v>0</v>
      </c>
      <c r="I11" s="187"/>
    </row>
    <row r="12" spans="1:9" s="177" customFormat="1" ht="14.25">
      <c r="A12" s="179" t="s">
        <v>805</v>
      </c>
      <c r="B12" s="188" t="s">
        <v>332</v>
      </c>
      <c r="C12" s="180">
        <f aca="true" t="shared" si="3" ref="C12:H12">C13+C37</f>
        <v>0</v>
      </c>
      <c r="D12" s="180">
        <f t="shared" si="3"/>
        <v>0</v>
      </c>
      <c r="E12" s="180">
        <f t="shared" si="3"/>
        <v>0</v>
      </c>
      <c r="F12" s="180">
        <f t="shared" si="3"/>
        <v>0</v>
      </c>
      <c r="G12" s="180">
        <f t="shared" si="3"/>
        <v>0</v>
      </c>
      <c r="H12" s="181">
        <f t="shared" si="3"/>
        <v>0</v>
      </c>
      <c r="I12" s="187"/>
    </row>
    <row r="13" spans="1:9" s="177" customFormat="1" ht="29.25" thickBot="1">
      <c r="A13" s="214" t="s">
        <v>450</v>
      </c>
      <c r="B13" s="215">
        <v>20</v>
      </c>
      <c r="C13" s="216">
        <f aca="true" t="shared" si="4" ref="C13:H13">C14</f>
        <v>12639</v>
      </c>
      <c r="D13" s="216">
        <f t="shared" si="4"/>
        <v>12639</v>
      </c>
      <c r="E13" s="216">
        <f t="shared" si="4"/>
        <v>0</v>
      </c>
      <c r="F13" s="216">
        <f t="shared" si="4"/>
        <v>0</v>
      </c>
      <c r="G13" s="216">
        <f t="shared" si="4"/>
        <v>12639</v>
      </c>
      <c r="H13" s="217">
        <f t="shared" si="4"/>
        <v>12639</v>
      </c>
      <c r="I13" s="250"/>
    </row>
    <row r="14" spans="1:9" s="172" customFormat="1" ht="29.25" thickBot="1">
      <c r="A14" s="218" t="s">
        <v>806</v>
      </c>
      <c r="B14" s="211" t="s">
        <v>452</v>
      </c>
      <c r="C14" s="212">
        <f aca="true" t="shared" si="5" ref="C14:H14">SUM(C15:C36)</f>
        <v>12639</v>
      </c>
      <c r="D14" s="212">
        <f t="shared" si="5"/>
        <v>12639</v>
      </c>
      <c r="E14" s="212">
        <f t="shared" si="5"/>
        <v>0</v>
      </c>
      <c r="F14" s="212">
        <f t="shared" si="5"/>
        <v>0</v>
      </c>
      <c r="G14" s="212">
        <f t="shared" si="5"/>
        <v>12639</v>
      </c>
      <c r="H14" s="212">
        <f t="shared" si="5"/>
        <v>12639</v>
      </c>
      <c r="I14" s="251"/>
    </row>
    <row r="15" spans="1:9" s="189" customFormat="1" ht="14.25">
      <c r="A15" s="280" t="s">
        <v>454</v>
      </c>
      <c r="B15" s="190"/>
      <c r="C15" s="191">
        <f>'Anexa 06'!F25-'Anexa 06'!H25</f>
        <v>2</v>
      </c>
      <c r="D15" s="191">
        <f>'Anexa 06'!F25-'Anexa 06'!I25</f>
        <v>2</v>
      </c>
      <c r="E15" s="184">
        <f>'Anexa 06'!H25-'Anexa 06'!I25</f>
        <v>0</v>
      </c>
      <c r="F15" s="184">
        <f>'Anexa 06'!F25-'Anexa 06'!G25</f>
        <v>0</v>
      </c>
      <c r="G15" s="184">
        <f>'Anexa 06'!F25-'Anexa 06'!J25</f>
        <v>2</v>
      </c>
      <c r="H15" s="185">
        <f>'Anexa 06'!G25-'Anexa 06'!J25</f>
        <v>2</v>
      </c>
      <c r="I15" s="199"/>
    </row>
    <row r="16" spans="1:9" s="189" customFormat="1" ht="14.25">
      <c r="A16" s="280" t="s">
        <v>785</v>
      </c>
      <c r="B16" s="190"/>
      <c r="C16" s="191">
        <f>'Anexa 06'!F26-'Anexa 06'!H26</f>
        <v>760</v>
      </c>
      <c r="D16" s="191">
        <f>'Anexa 06'!F26-'Anexa 06'!I26</f>
        <v>760</v>
      </c>
      <c r="E16" s="184">
        <f>'Anexa 06'!H26-'Anexa 06'!I26</f>
        <v>0</v>
      </c>
      <c r="F16" s="184">
        <f>'Anexa 06'!F26-'Anexa 06'!G26</f>
        <v>0</v>
      </c>
      <c r="G16" s="184">
        <f>'Anexa 06'!F26-'Anexa 06'!J26</f>
        <v>760</v>
      </c>
      <c r="H16" s="185">
        <f>'Anexa 06'!G26-'Anexa 06'!J26</f>
        <v>760</v>
      </c>
      <c r="I16" s="199"/>
    </row>
    <row r="17" spans="1:9" s="189" customFormat="1" ht="14.25">
      <c r="A17" s="280" t="s">
        <v>786</v>
      </c>
      <c r="B17" s="190"/>
      <c r="C17" s="191">
        <f>'Anexa 06'!F27-'Anexa 06'!H27</f>
        <v>588</v>
      </c>
      <c r="D17" s="191">
        <f>'Anexa 06'!F27-'Anexa 06'!I27</f>
        <v>588</v>
      </c>
      <c r="E17" s="184">
        <f>'Anexa 06'!H27-'Anexa 06'!I27</f>
        <v>0</v>
      </c>
      <c r="F17" s="184">
        <f>'Anexa 06'!F27-'Anexa 06'!G27</f>
        <v>0</v>
      </c>
      <c r="G17" s="184">
        <f>'Anexa 06'!F27-'Anexa 06'!J27</f>
        <v>588</v>
      </c>
      <c r="H17" s="185">
        <f>'Anexa 06'!G27-'Anexa 06'!J27</f>
        <v>588</v>
      </c>
      <c r="I17" s="199"/>
    </row>
    <row r="18" spans="1:9" s="189" customFormat="1" ht="14.25">
      <c r="A18" s="280" t="s">
        <v>701</v>
      </c>
      <c r="B18" s="190"/>
      <c r="C18" s="191">
        <f>'Anexa 06'!F28-'Anexa 06'!H28</f>
        <v>1</v>
      </c>
      <c r="D18" s="191">
        <f>'Anexa 06'!F28-'Anexa 06'!I28</f>
        <v>1</v>
      </c>
      <c r="E18" s="184">
        <f>'Anexa 06'!H28-'Anexa 06'!I28</f>
        <v>0</v>
      </c>
      <c r="F18" s="184">
        <f>'Anexa 06'!F28-'Anexa 06'!G28</f>
        <v>0</v>
      </c>
      <c r="G18" s="184">
        <f>'Anexa 06'!F28-'Anexa 06'!J28</f>
        <v>1</v>
      </c>
      <c r="H18" s="185">
        <f>'Anexa 06'!G28-'Anexa 06'!J28</f>
        <v>1</v>
      </c>
      <c r="I18" s="199"/>
    </row>
    <row r="19" spans="1:9" s="189" customFormat="1" ht="14.25">
      <c r="A19" s="280" t="s">
        <v>787</v>
      </c>
      <c r="B19" s="190"/>
      <c r="C19" s="191">
        <f>'Anexa 06'!F29-'Anexa 06'!H29</f>
        <v>0</v>
      </c>
      <c r="D19" s="191">
        <f>'Anexa 06'!F29-'Anexa 06'!I29</f>
        <v>0</v>
      </c>
      <c r="E19" s="184">
        <f>'Anexa 06'!H29-'Anexa 06'!I29</f>
        <v>0</v>
      </c>
      <c r="F19" s="184">
        <f>'Anexa 06'!F29-'Anexa 06'!G29</f>
        <v>0</v>
      </c>
      <c r="G19" s="184">
        <f>'Anexa 06'!F29-'Anexa 06'!J29</f>
        <v>0</v>
      </c>
      <c r="H19" s="185">
        <f>'Anexa 06'!G29-'Anexa 06'!J29</f>
        <v>0</v>
      </c>
      <c r="I19" s="199"/>
    </row>
    <row r="20" spans="1:9" s="189" customFormat="1" ht="14.25">
      <c r="A20" s="280" t="s">
        <v>455</v>
      </c>
      <c r="B20" s="190"/>
      <c r="C20" s="191">
        <f>'Anexa 06'!F30-'Anexa 06'!H30</f>
        <v>3</v>
      </c>
      <c r="D20" s="191">
        <f>'Anexa 06'!F30-'Anexa 06'!I30</f>
        <v>3</v>
      </c>
      <c r="E20" s="184">
        <f>'Anexa 06'!H30-'Anexa 06'!I30</f>
        <v>0</v>
      </c>
      <c r="F20" s="184">
        <f>'Anexa 06'!F30-'Anexa 06'!G30</f>
        <v>0</v>
      </c>
      <c r="G20" s="184">
        <f>'Anexa 06'!F30-'Anexa 06'!J30</f>
        <v>3</v>
      </c>
      <c r="H20" s="185">
        <f>'Anexa 06'!G30-'Anexa 06'!J30</f>
        <v>3</v>
      </c>
      <c r="I20" s="199"/>
    </row>
    <row r="21" spans="1:9" s="189" customFormat="1" ht="14.25">
      <c r="A21" s="280" t="s">
        <v>702</v>
      </c>
      <c r="B21" s="190"/>
      <c r="C21" s="191">
        <f>'Anexa 06'!F31-'Anexa 06'!H31</f>
        <v>0</v>
      </c>
      <c r="D21" s="191">
        <f>'Anexa 06'!F31-'Anexa 06'!I31</f>
        <v>0</v>
      </c>
      <c r="E21" s="184">
        <f>'Anexa 06'!H31-'Anexa 06'!I31</f>
        <v>0</v>
      </c>
      <c r="F21" s="184">
        <f>'Anexa 06'!F31-'Anexa 06'!G31</f>
        <v>0</v>
      </c>
      <c r="G21" s="184">
        <f>'Anexa 06'!F31-'Anexa 06'!J31</f>
        <v>0</v>
      </c>
      <c r="H21" s="185">
        <f>'Anexa 06'!G31-'Anexa 06'!J31</f>
        <v>0</v>
      </c>
      <c r="I21" s="199"/>
    </row>
    <row r="22" spans="1:9" s="189" customFormat="1" ht="14.25">
      <c r="A22" s="280" t="s">
        <v>456</v>
      </c>
      <c r="B22" s="190"/>
      <c r="C22" s="191">
        <f>'Anexa 06'!F32-'Anexa 06'!H32</f>
        <v>10545</v>
      </c>
      <c r="D22" s="191">
        <f>'Anexa 06'!F32-'Anexa 06'!I32</f>
        <v>10545</v>
      </c>
      <c r="E22" s="184">
        <f>'Anexa 06'!H32-'Anexa 06'!I32</f>
        <v>0</v>
      </c>
      <c r="F22" s="184">
        <f>'Anexa 06'!F32-'Anexa 06'!G32</f>
        <v>0</v>
      </c>
      <c r="G22" s="184">
        <f>'Anexa 06'!F32-'Anexa 06'!J32</f>
        <v>10545</v>
      </c>
      <c r="H22" s="185">
        <f>'Anexa 06'!G32-'Anexa 06'!J32</f>
        <v>10545</v>
      </c>
      <c r="I22" s="199"/>
    </row>
    <row r="23" spans="1:9" s="189" customFormat="1" ht="14.25">
      <c r="A23" s="280" t="s">
        <v>457</v>
      </c>
      <c r="B23" s="190"/>
      <c r="C23" s="191">
        <f>'Anexa 06'!F33-'Anexa 06'!H33</f>
        <v>0</v>
      </c>
      <c r="D23" s="191">
        <f>'Anexa 06'!F33-'Anexa 06'!I33</f>
        <v>0</v>
      </c>
      <c r="E23" s="184">
        <f>'Anexa 06'!H33-'Anexa 06'!I33</f>
        <v>0</v>
      </c>
      <c r="F23" s="184">
        <f>'Anexa 06'!F33-'Anexa 06'!G33</f>
        <v>0</v>
      </c>
      <c r="G23" s="184">
        <f>'Anexa 06'!F33-'Anexa 06'!J33</f>
        <v>0</v>
      </c>
      <c r="H23" s="185">
        <f>'Anexa 06'!G33-'Anexa 06'!J33</f>
        <v>0</v>
      </c>
      <c r="I23" s="199"/>
    </row>
    <row r="24" spans="1:9" s="189" customFormat="1" ht="14.25">
      <c r="A24" s="280" t="s">
        <v>458</v>
      </c>
      <c r="B24" s="190"/>
      <c r="C24" s="191">
        <f>'Anexa 06'!F34-'Anexa 06'!H34</f>
        <v>0</v>
      </c>
      <c r="D24" s="191">
        <f>'Anexa 06'!F34-'Anexa 06'!I34</f>
        <v>0</v>
      </c>
      <c r="E24" s="184">
        <f>'Anexa 06'!H34-'Anexa 06'!I34</f>
        <v>0</v>
      </c>
      <c r="F24" s="184">
        <f>'Anexa 06'!F34-'Anexa 06'!G34</f>
        <v>0</v>
      </c>
      <c r="G24" s="184">
        <f>'Anexa 06'!F34-'Anexa 06'!J34</f>
        <v>0</v>
      </c>
      <c r="H24" s="185">
        <f>'Anexa 06'!G34-'Anexa 06'!J34</f>
        <v>0</v>
      </c>
      <c r="I24" s="199"/>
    </row>
    <row r="25" spans="1:9" s="189" customFormat="1" ht="14.25">
      <c r="A25" s="280" t="s">
        <v>459</v>
      </c>
      <c r="B25" s="190"/>
      <c r="C25" s="191">
        <f>'Anexa 06'!F35-'Anexa 06'!H35</f>
        <v>3</v>
      </c>
      <c r="D25" s="191">
        <f>'Anexa 06'!F35-'Anexa 06'!I35</f>
        <v>3</v>
      </c>
      <c r="E25" s="184">
        <f>'Anexa 06'!H35-'Anexa 06'!I35</f>
        <v>0</v>
      </c>
      <c r="F25" s="184">
        <f>'Anexa 06'!F35-'Anexa 06'!G35</f>
        <v>0</v>
      </c>
      <c r="G25" s="184">
        <f>'Anexa 06'!F35-'Anexa 06'!J35</f>
        <v>3</v>
      </c>
      <c r="H25" s="185">
        <f>'Anexa 06'!G35-'Anexa 06'!J35</f>
        <v>3</v>
      </c>
      <c r="I25" s="199"/>
    </row>
    <row r="26" spans="1:9" s="189" customFormat="1" ht="14.25">
      <c r="A26" s="280" t="s">
        <v>788</v>
      </c>
      <c r="B26" s="190"/>
      <c r="C26" s="191">
        <f>'Anexa 06'!F36-'Anexa 06'!H36</f>
        <v>722</v>
      </c>
      <c r="D26" s="191">
        <f>'Anexa 06'!F36-'Anexa 06'!I36</f>
        <v>722</v>
      </c>
      <c r="E26" s="184">
        <f>'Anexa 06'!H36-'Anexa 06'!I36</f>
        <v>0</v>
      </c>
      <c r="F26" s="184">
        <f>'Anexa 06'!F36-'Anexa 06'!G36</f>
        <v>0</v>
      </c>
      <c r="G26" s="184">
        <f>'Anexa 06'!F36-'Anexa 06'!J36</f>
        <v>722</v>
      </c>
      <c r="H26" s="185">
        <f>'Anexa 06'!G36-'Anexa 06'!J36</f>
        <v>722</v>
      </c>
      <c r="I26" s="199"/>
    </row>
    <row r="27" spans="1:9" s="189" customFormat="1" ht="14.25">
      <c r="A27" s="280" t="s">
        <v>703</v>
      </c>
      <c r="B27" s="190"/>
      <c r="C27" s="191">
        <f>'Anexa 06'!F37-'Anexa 06'!H37</f>
        <v>2</v>
      </c>
      <c r="D27" s="191">
        <f>'Anexa 06'!F37-'Anexa 06'!I37</f>
        <v>2</v>
      </c>
      <c r="E27" s="184">
        <f>'Anexa 06'!H37-'Anexa 06'!I37</f>
        <v>0</v>
      </c>
      <c r="F27" s="184">
        <f>'Anexa 06'!F37-'Anexa 06'!G37</f>
        <v>0</v>
      </c>
      <c r="G27" s="184">
        <f>'Anexa 06'!F37-'Anexa 06'!J37</f>
        <v>2</v>
      </c>
      <c r="H27" s="185">
        <f>'Anexa 06'!G37-'Anexa 06'!J37</f>
        <v>2</v>
      </c>
      <c r="I27" s="199"/>
    </row>
    <row r="28" spans="1:9" s="189" customFormat="1" ht="14.25">
      <c r="A28" s="280" t="s">
        <v>700</v>
      </c>
      <c r="B28" s="190"/>
      <c r="C28" s="191">
        <f>'Anexa 06'!F38-'Anexa 06'!H38</f>
        <v>0</v>
      </c>
      <c r="D28" s="191">
        <f>'Anexa 06'!F38-'Anexa 06'!I38</f>
        <v>0</v>
      </c>
      <c r="E28" s="184">
        <f>'Anexa 06'!H38-'Anexa 06'!I38</f>
        <v>0</v>
      </c>
      <c r="F28" s="184">
        <f>'Anexa 06'!F38-'Anexa 06'!G38</f>
        <v>0</v>
      </c>
      <c r="G28" s="184">
        <f>'Anexa 06'!F38-'Anexa 06'!J38</f>
        <v>0</v>
      </c>
      <c r="H28" s="185">
        <f>'Anexa 06'!G38-'Anexa 06'!J38</f>
        <v>0</v>
      </c>
      <c r="I28" s="199"/>
    </row>
    <row r="29" spans="1:9" s="189" customFormat="1" ht="14.25">
      <c r="A29" s="280" t="s">
        <v>699</v>
      </c>
      <c r="B29" s="190"/>
      <c r="C29" s="191">
        <f>'Anexa 06'!F39-'Anexa 06'!H39</f>
        <v>0</v>
      </c>
      <c r="D29" s="191">
        <f>'Anexa 06'!F39-'Anexa 06'!I39</f>
        <v>0</v>
      </c>
      <c r="E29" s="184">
        <f>'Anexa 06'!H39-'Anexa 06'!I39</f>
        <v>0</v>
      </c>
      <c r="F29" s="184">
        <f>'Anexa 06'!F39-'Anexa 06'!G39</f>
        <v>0</v>
      </c>
      <c r="G29" s="184">
        <f>'Anexa 06'!F39-'Anexa 06'!J39</f>
        <v>0</v>
      </c>
      <c r="H29" s="185">
        <f>'Anexa 06'!G39-'Anexa 06'!J39</f>
        <v>0</v>
      </c>
      <c r="I29" s="199"/>
    </row>
    <row r="30" spans="1:9" s="189" customFormat="1" ht="14.25">
      <c r="A30" s="280" t="s">
        <v>698</v>
      </c>
      <c r="B30" s="190"/>
      <c r="C30" s="191">
        <f>'Anexa 06'!F40-'Anexa 06'!H40</f>
        <v>0</v>
      </c>
      <c r="D30" s="191">
        <f>'Anexa 06'!F40-'Anexa 06'!I40</f>
        <v>0</v>
      </c>
      <c r="E30" s="184">
        <f>'Anexa 06'!H40-'Anexa 06'!I40</f>
        <v>0</v>
      </c>
      <c r="F30" s="184">
        <f>'Anexa 06'!F40-'Anexa 06'!G40</f>
        <v>0</v>
      </c>
      <c r="G30" s="184">
        <f>'Anexa 06'!F40-'Anexa 06'!J40</f>
        <v>0</v>
      </c>
      <c r="H30" s="185">
        <f>'Anexa 06'!G40-'Anexa 06'!J40</f>
        <v>0</v>
      </c>
      <c r="I30" s="199"/>
    </row>
    <row r="31" spans="1:9" s="189" customFormat="1" ht="14.25">
      <c r="A31" s="280" t="s">
        <v>697</v>
      </c>
      <c r="B31" s="190"/>
      <c r="C31" s="191">
        <f>'Anexa 06'!F41-'Anexa 06'!H41</f>
        <v>4</v>
      </c>
      <c r="D31" s="191">
        <f>'Anexa 06'!F41-'Anexa 06'!I41</f>
        <v>4</v>
      </c>
      <c r="E31" s="184">
        <f>'Anexa 06'!H41-'Anexa 06'!I41</f>
        <v>0</v>
      </c>
      <c r="F31" s="184">
        <f>'Anexa 06'!F41-'Anexa 06'!G41</f>
        <v>0</v>
      </c>
      <c r="G31" s="184">
        <f>'Anexa 06'!F41-'Anexa 06'!J41</f>
        <v>4</v>
      </c>
      <c r="H31" s="185">
        <f>'Anexa 06'!G41-'Anexa 06'!J41</f>
        <v>4</v>
      </c>
      <c r="I31" s="199"/>
    </row>
    <row r="32" spans="1:9" s="189" customFormat="1" ht="14.25">
      <c r="A32" s="280" t="s">
        <v>696</v>
      </c>
      <c r="B32" s="190"/>
      <c r="C32" s="191">
        <f>'Anexa 06'!F42-'Anexa 06'!H42</f>
        <v>0</v>
      </c>
      <c r="D32" s="191">
        <f>'Anexa 06'!F42-'Anexa 06'!I42</f>
        <v>0</v>
      </c>
      <c r="E32" s="184">
        <f>'Anexa 06'!H42-'Anexa 06'!I42</f>
        <v>0</v>
      </c>
      <c r="F32" s="184">
        <f>'Anexa 06'!F42-'Anexa 06'!G42</f>
        <v>0</v>
      </c>
      <c r="G32" s="184">
        <f>'Anexa 06'!F42-'Anexa 06'!J42</f>
        <v>0</v>
      </c>
      <c r="H32" s="185">
        <f>'Anexa 06'!G42-'Anexa 06'!J42</f>
        <v>0</v>
      </c>
      <c r="I32" s="199"/>
    </row>
    <row r="33" spans="1:9" s="189" customFormat="1" ht="14.25">
      <c r="A33" s="280" t="s">
        <v>460</v>
      </c>
      <c r="B33" s="192"/>
      <c r="C33" s="191">
        <f>'Anexa 06'!F43-'Anexa 06'!H43</f>
        <v>2</v>
      </c>
      <c r="D33" s="191">
        <f>'Anexa 06'!F43-'Anexa 06'!I43</f>
        <v>2</v>
      </c>
      <c r="E33" s="184">
        <f>'Anexa 06'!H43-'Anexa 06'!I43</f>
        <v>0</v>
      </c>
      <c r="F33" s="184">
        <f>'Anexa 06'!F43-'Anexa 06'!G43</f>
        <v>0</v>
      </c>
      <c r="G33" s="184">
        <f>'Anexa 06'!F43-'Anexa 06'!J43</f>
        <v>2</v>
      </c>
      <c r="H33" s="185">
        <f>'Anexa 06'!G43-'Anexa 06'!J43</f>
        <v>2</v>
      </c>
      <c r="I33" s="199"/>
    </row>
    <row r="34" spans="1:9" s="193" customFormat="1" ht="28.5">
      <c r="A34" s="280" t="s">
        <v>887</v>
      </c>
      <c r="B34" s="190"/>
      <c r="C34" s="191">
        <f>'Anexa 06'!F44-'Anexa 06'!H44</f>
        <v>5</v>
      </c>
      <c r="D34" s="191">
        <f>'Anexa 06'!F44-'Anexa 06'!I44</f>
        <v>5</v>
      </c>
      <c r="E34" s="184">
        <f>'Anexa 06'!H44-'Anexa 06'!I44</f>
        <v>0</v>
      </c>
      <c r="F34" s="184">
        <f>'Anexa 06'!F44-'Anexa 06'!G44</f>
        <v>0</v>
      </c>
      <c r="G34" s="184">
        <f>'Anexa 06'!F44-'Anexa 06'!J44</f>
        <v>5</v>
      </c>
      <c r="H34" s="185">
        <f>'Anexa 06'!G44-'Anexa 06'!J44</f>
        <v>5</v>
      </c>
      <c r="I34" s="198"/>
    </row>
    <row r="35" spans="1:9" s="193" customFormat="1" ht="14.25">
      <c r="A35" s="313" t="s">
        <v>1080</v>
      </c>
      <c r="B35" s="190"/>
      <c r="C35" s="191">
        <f>'Anexa 06'!F45-'Anexa 06'!H45</f>
        <v>2</v>
      </c>
      <c r="D35" s="191">
        <f>'Anexa 06'!F45-'Anexa 06'!I45</f>
        <v>2</v>
      </c>
      <c r="E35" s="184">
        <f>'Anexa 06'!H45-'Anexa 06'!I45</f>
        <v>0</v>
      </c>
      <c r="F35" s="184">
        <f>'Anexa 06'!F45-'Anexa 06'!G45</f>
        <v>0</v>
      </c>
      <c r="G35" s="184">
        <f>'Anexa 06'!F45-'Anexa 06'!J45</f>
        <v>2</v>
      </c>
      <c r="H35" s="185">
        <f>'Anexa 06'!G45-'Anexa 06'!J45</f>
        <v>2</v>
      </c>
      <c r="I35" s="198"/>
    </row>
    <row r="36" spans="1:9" s="193" customFormat="1" ht="15" thickBot="1">
      <c r="A36" s="313" t="s">
        <v>1081</v>
      </c>
      <c r="B36" s="258"/>
      <c r="C36" s="191">
        <f>'Anexa 06'!F46-'Anexa 06'!H46</f>
        <v>0</v>
      </c>
      <c r="D36" s="191">
        <f>'Anexa 06'!F46-'Anexa 06'!I46</f>
        <v>0</v>
      </c>
      <c r="E36" s="184">
        <f>'Anexa 06'!H46-'Anexa 06'!I46</f>
        <v>0</v>
      </c>
      <c r="F36" s="184">
        <f>'Anexa 06'!F46-'Anexa 06'!G46</f>
        <v>0</v>
      </c>
      <c r="G36" s="184">
        <f>'Anexa 06'!F46-'Anexa 06'!J46</f>
        <v>0</v>
      </c>
      <c r="H36" s="185">
        <f>'Anexa 06'!G46-'Anexa 06'!J46</f>
        <v>0</v>
      </c>
      <c r="I36" s="198"/>
    </row>
    <row r="37" spans="1:9" s="172" customFormat="1" ht="15" thickBot="1">
      <c r="A37" s="313" t="s">
        <v>1082</v>
      </c>
      <c r="B37" s="211">
        <v>57</v>
      </c>
      <c r="C37" s="212">
        <f aca="true" t="shared" si="6" ref="C37:H37">C38+C71</f>
        <v>0</v>
      </c>
      <c r="D37" s="212">
        <f t="shared" si="6"/>
        <v>0</v>
      </c>
      <c r="E37" s="212">
        <f t="shared" si="6"/>
        <v>0</v>
      </c>
      <c r="F37" s="212">
        <f t="shared" si="6"/>
        <v>0</v>
      </c>
      <c r="G37" s="212">
        <f t="shared" si="6"/>
        <v>0</v>
      </c>
      <c r="H37" s="213">
        <f t="shared" si="6"/>
        <v>0</v>
      </c>
      <c r="I37" s="251"/>
    </row>
    <row r="38" spans="1:9" s="172" customFormat="1" ht="15" thickBot="1">
      <c r="A38" s="313" t="s">
        <v>869</v>
      </c>
      <c r="B38" s="211" t="s">
        <v>463</v>
      </c>
      <c r="C38" s="212">
        <f aca="true" t="shared" si="7" ref="C38:H38">C39</f>
        <v>0</v>
      </c>
      <c r="D38" s="212">
        <f t="shared" si="7"/>
        <v>0</v>
      </c>
      <c r="E38" s="212">
        <f t="shared" si="7"/>
        <v>0</v>
      </c>
      <c r="F38" s="212">
        <f t="shared" si="7"/>
        <v>0</v>
      </c>
      <c r="G38" s="212">
        <f t="shared" si="7"/>
        <v>0</v>
      </c>
      <c r="H38" s="213">
        <f t="shared" si="7"/>
        <v>0</v>
      </c>
      <c r="I38" s="251"/>
    </row>
    <row r="39" spans="1:9" s="172" customFormat="1" ht="15" thickBot="1">
      <c r="A39" s="210" t="s">
        <v>461</v>
      </c>
      <c r="B39" s="211"/>
      <c r="C39" s="212">
        <f aca="true" t="shared" si="8" ref="C39:H39">C40+C75</f>
        <v>0</v>
      </c>
      <c r="D39" s="212">
        <f t="shared" si="8"/>
        <v>0</v>
      </c>
      <c r="E39" s="212">
        <f t="shared" si="8"/>
        <v>0</v>
      </c>
      <c r="F39" s="212">
        <f t="shared" si="8"/>
        <v>0</v>
      </c>
      <c r="G39" s="212">
        <f t="shared" si="8"/>
        <v>0</v>
      </c>
      <c r="H39" s="212">
        <f t="shared" si="8"/>
        <v>0</v>
      </c>
      <c r="I39" s="251"/>
    </row>
    <row r="40" spans="1:9" s="189" customFormat="1" ht="15" thickBot="1">
      <c r="A40" s="316" t="s">
        <v>1060</v>
      </c>
      <c r="B40" s="317"/>
      <c r="C40" s="320">
        <f aca="true" t="shared" si="9" ref="C40:H40">C41</f>
        <v>0</v>
      </c>
      <c r="D40" s="320">
        <f t="shared" si="9"/>
        <v>0</v>
      </c>
      <c r="E40" s="320">
        <f t="shared" si="9"/>
        <v>0</v>
      </c>
      <c r="F40" s="320">
        <f t="shared" si="9"/>
        <v>0</v>
      </c>
      <c r="G40" s="320">
        <f t="shared" si="9"/>
        <v>0</v>
      </c>
      <c r="H40" s="320">
        <f t="shared" si="9"/>
        <v>0</v>
      </c>
      <c r="I40" s="199"/>
    </row>
    <row r="41" spans="1:9" s="189" customFormat="1" ht="15" thickBot="1">
      <c r="A41" s="218" t="s">
        <v>807</v>
      </c>
      <c r="B41" s="319"/>
      <c r="C41" s="212">
        <f aca="true" t="shared" si="10" ref="C41:H41">SUM(C41:C74)-C60-C62</f>
        <v>0</v>
      </c>
      <c r="D41" s="212">
        <f t="shared" si="10"/>
        <v>0</v>
      </c>
      <c r="E41" s="212">
        <f t="shared" si="10"/>
        <v>0</v>
      </c>
      <c r="F41" s="212">
        <f t="shared" si="10"/>
        <v>0</v>
      </c>
      <c r="G41" s="212">
        <f t="shared" si="10"/>
        <v>0</v>
      </c>
      <c r="H41" s="212">
        <f t="shared" si="10"/>
        <v>0</v>
      </c>
      <c r="I41" s="199"/>
    </row>
    <row r="42" spans="1:9" s="195" customFormat="1" ht="14.25">
      <c r="A42" s="289" t="s">
        <v>464</v>
      </c>
      <c r="B42" s="318"/>
      <c r="C42" s="191">
        <f>'Anexa 06'!F52-'Anexa 06'!H52</f>
        <v>0</v>
      </c>
      <c r="D42" s="191">
        <f>'Anexa 06'!F52-'Anexa 06'!I52</f>
        <v>0</v>
      </c>
      <c r="E42" s="184">
        <f>'Anexa 06'!H52-'Anexa 06'!I52</f>
        <v>0</v>
      </c>
      <c r="F42" s="184">
        <f>'Anexa 06'!F52-'Anexa 06'!G52</f>
        <v>0</v>
      </c>
      <c r="G42" s="184">
        <f>'Anexa 06'!F52-'Anexa 06'!J52</f>
        <v>0</v>
      </c>
      <c r="H42" s="185">
        <f>'Anexa 06'!G52-'Anexa 06'!J52</f>
        <v>0</v>
      </c>
      <c r="I42" s="252"/>
    </row>
    <row r="43" spans="1:9" s="189" customFormat="1" ht="14.25">
      <c r="A43" s="194" t="s">
        <v>465</v>
      </c>
      <c r="B43" s="190"/>
      <c r="C43" s="191">
        <f>'Anexa 06'!F53-'Anexa 06'!H53</f>
        <v>0</v>
      </c>
      <c r="D43" s="191">
        <f>'Anexa 06'!F53-'Anexa 06'!I53</f>
        <v>0</v>
      </c>
      <c r="E43" s="184">
        <f>'Anexa 06'!H53-'Anexa 06'!I53</f>
        <v>0</v>
      </c>
      <c r="F43" s="184">
        <f>'Anexa 06'!F53-'Anexa 06'!G53</f>
        <v>0</v>
      </c>
      <c r="G43" s="184">
        <f>'Anexa 06'!F53-'Anexa 06'!J53</f>
        <v>0</v>
      </c>
      <c r="H43" s="185">
        <f>'Anexa 06'!G53-'Anexa 06'!J53</f>
        <v>0</v>
      </c>
      <c r="I43" s="199"/>
    </row>
    <row r="44" spans="1:9" s="189" customFormat="1" ht="28.5">
      <c r="A44" s="194" t="s">
        <v>789</v>
      </c>
      <c r="B44" s="190"/>
      <c r="C44" s="191">
        <f>'Anexa 06'!F54-'Anexa 06'!H54</f>
        <v>291</v>
      </c>
      <c r="D44" s="191">
        <f>'Anexa 06'!F54-'Anexa 06'!I54</f>
        <v>291</v>
      </c>
      <c r="E44" s="184">
        <f>'Anexa 06'!H54-'Anexa 06'!I54</f>
        <v>0</v>
      </c>
      <c r="F44" s="184">
        <f>'Anexa 06'!F54-'Anexa 06'!G54</f>
        <v>0</v>
      </c>
      <c r="G44" s="184">
        <f>'Anexa 06'!F54-'Anexa 06'!J54</f>
        <v>291</v>
      </c>
      <c r="H44" s="185">
        <f>'Anexa 06'!G54-'Anexa 06'!J54</f>
        <v>291</v>
      </c>
      <c r="I44" s="199"/>
    </row>
    <row r="45" spans="1:9" s="189" customFormat="1" ht="28.5">
      <c r="A45" s="194" t="s">
        <v>790</v>
      </c>
      <c r="B45" s="190"/>
      <c r="C45" s="191">
        <f>'Anexa 06'!F55-'Anexa 06'!H55</f>
        <v>333</v>
      </c>
      <c r="D45" s="191">
        <f>'Anexa 06'!F55-'Anexa 06'!I55</f>
        <v>333</v>
      </c>
      <c r="E45" s="184">
        <f>'Anexa 06'!H55-'Anexa 06'!I55</f>
        <v>0</v>
      </c>
      <c r="F45" s="184">
        <f>'Anexa 06'!F55-'Anexa 06'!G55</f>
        <v>0</v>
      </c>
      <c r="G45" s="184">
        <f>'Anexa 06'!F55-'Anexa 06'!J55</f>
        <v>333</v>
      </c>
      <c r="H45" s="185">
        <f>'Anexa 06'!G55-'Anexa 06'!J55</f>
        <v>333</v>
      </c>
      <c r="I45" s="199"/>
    </row>
    <row r="46" spans="1:9" s="189" customFormat="1" ht="28.5">
      <c r="A46" s="194" t="s">
        <v>704</v>
      </c>
      <c r="B46" s="190"/>
      <c r="C46" s="191">
        <f>'Anexa 06'!F56-'Anexa 06'!H56</f>
        <v>78</v>
      </c>
      <c r="D46" s="191">
        <f>'Anexa 06'!F56-'Anexa 06'!I56</f>
        <v>78</v>
      </c>
      <c r="E46" s="184">
        <f>'Anexa 06'!H56-'Anexa 06'!I56</f>
        <v>0</v>
      </c>
      <c r="F46" s="184">
        <f>'Anexa 06'!F56-'Anexa 06'!G56</f>
        <v>0</v>
      </c>
      <c r="G46" s="184">
        <f>'Anexa 06'!F56-'Anexa 06'!J56</f>
        <v>78</v>
      </c>
      <c r="H46" s="185">
        <f>'Anexa 06'!G56-'Anexa 06'!J56</f>
        <v>78</v>
      </c>
      <c r="I46" s="199"/>
    </row>
    <row r="47" spans="1:9" s="189" customFormat="1" ht="28.5">
      <c r="A47" s="194" t="s">
        <v>791</v>
      </c>
      <c r="B47" s="190"/>
      <c r="C47" s="191">
        <f>'Anexa 06'!F57-'Anexa 06'!H57</f>
        <v>726</v>
      </c>
      <c r="D47" s="191">
        <f>'Anexa 06'!F57-'Anexa 06'!I57</f>
        <v>726</v>
      </c>
      <c r="E47" s="184">
        <f>'Anexa 06'!H57-'Anexa 06'!I57</f>
        <v>0</v>
      </c>
      <c r="F47" s="184">
        <f>'Anexa 06'!F57-'Anexa 06'!G57</f>
        <v>0</v>
      </c>
      <c r="G47" s="184">
        <f>'Anexa 06'!F57-'Anexa 06'!J57</f>
        <v>726</v>
      </c>
      <c r="H47" s="185">
        <f>'Anexa 06'!G57-'Anexa 06'!J57</f>
        <v>726</v>
      </c>
      <c r="I47" s="199"/>
    </row>
    <row r="48" spans="1:9" s="189" customFormat="1" ht="42.75">
      <c r="A48" s="194" t="s">
        <v>705</v>
      </c>
      <c r="B48" s="190"/>
      <c r="C48" s="191">
        <f>'Anexa 06'!F58-'Anexa 06'!H58</f>
        <v>117</v>
      </c>
      <c r="D48" s="191">
        <f>'Anexa 06'!F58-'Anexa 06'!I58</f>
        <v>117</v>
      </c>
      <c r="E48" s="184">
        <f>'Anexa 06'!H58-'Anexa 06'!I58</f>
        <v>0</v>
      </c>
      <c r="F48" s="184">
        <f>'Anexa 06'!F58-'Anexa 06'!G58</f>
        <v>0</v>
      </c>
      <c r="G48" s="184">
        <f>'Anexa 06'!F58-'Anexa 06'!J58</f>
        <v>117</v>
      </c>
      <c r="H48" s="185">
        <f>'Anexa 06'!G58-'Anexa 06'!J58</f>
        <v>117</v>
      </c>
      <c r="I48" s="199"/>
    </row>
    <row r="49" spans="1:9" s="189" customFormat="1" ht="28.5">
      <c r="A49" s="194" t="s">
        <v>706</v>
      </c>
      <c r="B49" s="190"/>
      <c r="C49" s="191">
        <f>'Anexa 06'!F59-'Anexa 06'!H59</f>
        <v>2538</v>
      </c>
      <c r="D49" s="191">
        <f>'Anexa 06'!F59-'Anexa 06'!I59</f>
        <v>2538</v>
      </c>
      <c r="E49" s="184">
        <f>'Anexa 06'!H59-'Anexa 06'!I59</f>
        <v>0</v>
      </c>
      <c r="F49" s="184">
        <f>'Anexa 06'!F59-'Anexa 06'!G59</f>
        <v>0</v>
      </c>
      <c r="G49" s="184">
        <f>'Anexa 06'!F59-'Anexa 06'!J59</f>
        <v>2538</v>
      </c>
      <c r="H49" s="185">
        <f>'Anexa 06'!G59-'Anexa 06'!J59</f>
        <v>2538</v>
      </c>
      <c r="I49" s="199"/>
    </row>
    <row r="50" spans="1:9" s="189" customFormat="1" ht="14.25">
      <c r="A50" s="194" t="s">
        <v>466</v>
      </c>
      <c r="B50" s="190"/>
      <c r="C50" s="191">
        <f>'Anexa 06'!F60-'Anexa 06'!H60</f>
        <v>7947</v>
      </c>
      <c r="D50" s="191">
        <f>'Anexa 06'!F60-'Anexa 06'!I60</f>
        <v>7947</v>
      </c>
      <c r="E50" s="184">
        <f>'Anexa 06'!H60-'Anexa 06'!I60</f>
        <v>0</v>
      </c>
      <c r="F50" s="184">
        <f>'Anexa 06'!F60-'Anexa 06'!G60</f>
        <v>0</v>
      </c>
      <c r="G50" s="184">
        <f>'Anexa 06'!F60-'Anexa 06'!J60</f>
        <v>7947</v>
      </c>
      <c r="H50" s="185">
        <f>'Anexa 06'!G60-'Anexa 06'!J60</f>
        <v>7947</v>
      </c>
      <c r="I50" s="199"/>
    </row>
    <row r="51" spans="1:9" s="189" customFormat="1" ht="14.25">
      <c r="A51" s="194" t="s">
        <v>707</v>
      </c>
      <c r="B51" s="190"/>
      <c r="C51" s="191">
        <f>'Anexa 06'!F61-'Anexa 06'!H61</f>
        <v>0</v>
      </c>
      <c r="D51" s="191">
        <f>'Anexa 06'!F61-'Anexa 06'!I61</f>
        <v>0</v>
      </c>
      <c r="E51" s="184">
        <f>'Anexa 06'!H61-'Anexa 06'!I61</f>
        <v>0</v>
      </c>
      <c r="F51" s="184">
        <f>'Anexa 06'!F61-'Anexa 06'!G61</f>
        <v>0</v>
      </c>
      <c r="G51" s="184">
        <f>'Anexa 06'!F61-'Anexa 06'!J61</f>
        <v>0</v>
      </c>
      <c r="H51" s="185">
        <f>'Anexa 06'!G61-'Anexa 06'!J61</f>
        <v>0</v>
      </c>
      <c r="I51" s="199"/>
    </row>
    <row r="52" spans="1:9" s="189" customFormat="1" ht="28.5">
      <c r="A52" s="194" t="s">
        <v>708</v>
      </c>
      <c r="B52" s="190"/>
      <c r="C52" s="191">
        <f>'Anexa 06'!F62-'Anexa 06'!H62</f>
        <v>85</v>
      </c>
      <c r="D52" s="191">
        <f>'Anexa 06'!F62-'Anexa 06'!I62</f>
        <v>85</v>
      </c>
      <c r="E52" s="184">
        <f>'Anexa 06'!H62-'Anexa 06'!I62</f>
        <v>0</v>
      </c>
      <c r="F52" s="184">
        <f>'Anexa 06'!F62-'Anexa 06'!G62</f>
        <v>0</v>
      </c>
      <c r="G52" s="184">
        <f>'Anexa 06'!F62-'Anexa 06'!J62</f>
        <v>85</v>
      </c>
      <c r="H52" s="185">
        <f>'Anexa 06'!G62-'Anexa 06'!J62</f>
        <v>85</v>
      </c>
      <c r="I52" s="199"/>
    </row>
    <row r="53" spans="1:9" s="189" customFormat="1" ht="28.5">
      <c r="A53" s="194" t="s">
        <v>792</v>
      </c>
      <c r="B53" s="190"/>
      <c r="C53" s="191">
        <f>'Anexa 06'!F63-'Anexa 06'!H63</f>
        <v>422</v>
      </c>
      <c r="D53" s="191">
        <f>'Anexa 06'!F63-'Anexa 06'!I63</f>
        <v>422</v>
      </c>
      <c r="E53" s="184">
        <f>'Anexa 06'!H63-'Anexa 06'!I63</f>
        <v>0</v>
      </c>
      <c r="F53" s="184">
        <f>'Anexa 06'!F63-'Anexa 06'!G63</f>
        <v>0</v>
      </c>
      <c r="G53" s="184">
        <f>'Anexa 06'!F63-'Anexa 06'!J63</f>
        <v>422</v>
      </c>
      <c r="H53" s="185">
        <f>'Anexa 06'!G63-'Anexa 06'!J63</f>
        <v>422</v>
      </c>
      <c r="I53" s="199"/>
    </row>
    <row r="54" spans="1:9" s="189" customFormat="1" ht="28.5">
      <c r="A54" s="194" t="s">
        <v>793</v>
      </c>
      <c r="B54" s="190"/>
      <c r="C54" s="191">
        <f>'Anexa 06'!F64-'Anexa 06'!H64</f>
        <v>233</v>
      </c>
      <c r="D54" s="191">
        <f>'Anexa 06'!F64-'Anexa 06'!I64</f>
        <v>233</v>
      </c>
      <c r="E54" s="184">
        <f>'Anexa 06'!H64-'Anexa 06'!I64</f>
        <v>0</v>
      </c>
      <c r="F54" s="184">
        <f>'Anexa 06'!F64-'Anexa 06'!G64</f>
        <v>0</v>
      </c>
      <c r="G54" s="184">
        <f>'Anexa 06'!F64-'Anexa 06'!J64</f>
        <v>233</v>
      </c>
      <c r="H54" s="185">
        <f>'Anexa 06'!G64-'Anexa 06'!J64</f>
        <v>233</v>
      </c>
      <c r="I54" s="199"/>
    </row>
    <row r="55" spans="1:9" s="189" customFormat="1" ht="14.25">
      <c r="A55" s="194" t="s">
        <v>709</v>
      </c>
      <c r="B55" s="190"/>
      <c r="C55" s="191">
        <f>'Anexa 06'!F65-'Anexa 06'!H65</f>
        <v>177</v>
      </c>
      <c r="D55" s="191">
        <f>'Anexa 06'!F65-'Anexa 06'!I65</f>
        <v>177</v>
      </c>
      <c r="E55" s="184">
        <f>'Anexa 06'!H65-'Anexa 06'!I65</f>
        <v>0</v>
      </c>
      <c r="F55" s="184">
        <f>'Anexa 06'!F65-'Anexa 06'!G65</f>
        <v>0</v>
      </c>
      <c r="G55" s="184">
        <f>'Anexa 06'!F65-'Anexa 06'!J65</f>
        <v>177</v>
      </c>
      <c r="H55" s="185">
        <f>'Anexa 06'!G65-'Anexa 06'!J65</f>
        <v>177</v>
      </c>
      <c r="I55" s="199"/>
    </row>
    <row r="56" spans="1:9" s="189" customFormat="1" ht="14.25">
      <c r="A56" s="194" t="s">
        <v>467</v>
      </c>
      <c r="B56" s="190"/>
      <c r="C56" s="191">
        <f>'Anexa 06'!F66-'Anexa 06'!H66</f>
        <v>9</v>
      </c>
      <c r="D56" s="191">
        <f>'Anexa 06'!F66-'Anexa 06'!I66</f>
        <v>9</v>
      </c>
      <c r="E56" s="184">
        <f>'Anexa 06'!H66-'Anexa 06'!I66</f>
        <v>0</v>
      </c>
      <c r="F56" s="184">
        <f>'Anexa 06'!F66-'Anexa 06'!G66</f>
        <v>0</v>
      </c>
      <c r="G56" s="184">
        <f>'Anexa 06'!F66-'Anexa 06'!J66</f>
        <v>9</v>
      </c>
      <c r="H56" s="185">
        <f>'Anexa 06'!G66-'Anexa 06'!J66</f>
        <v>9</v>
      </c>
      <c r="I56" s="199"/>
    </row>
    <row r="57" spans="1:9" s="189" customFormat="1" ht="14.25">
      <c r="A57" s="194" t="s">
        <v>468</v>
      </c>
      <c r="B57" s="190"/>
      <c r="C57" s="191">
        <f>'Anexa 06'!F67-'Anexa 06'!H67</f>
        <v>1</v>
      </c>
      <c r="D57" s="191">
        <f>'Anexa 06'!F67-'Anexa 06'!I67</f>
        <v>1</v>
      </c>
      <c r="E57" s="184">
        <f>'Anexa 06'!H67-'Anexa 06'!I67</f>
        <v>0</v>
      </c>
      <c r="F57" s="184">
        <f>'Anexa 06'!F67-'Anexa 06'!G67</f>
        <v>0</v>
      </c>
      <c r="G57" s="184">
        <f>'Anexa 06'!F67-'Anexa 06'!J67</f>
        <v>1</v>
      </c>
      <c r="H57" s="185">
        <f>'Anexa 06'!G67-'Anexa 06'!J67</f>
        <v>1</v>
      </c>
      <c r="I57" s="199"/>
    </row>
    <row r="58" spans="1:9" s="197" customFormat="1" ht="14.25">
      <c r="A58" s="194" t="s">
        <v>469</v>
      </c>
      <c r="B58" s="196"/>
      <c r="C58" s="191">
        <f>'Anexa 06'!F68-'Anexa 06'!H68</f>
        <v>8</v>
      </c>
      <c r="D58" s="191">
        <f>'Anexa 06'!F68-'Anexa 06'!I68</f>
        <v>8</v>
      </c>
      <c r="E58" s="184">
        <f>'Anexa 06'!H68-'Anexa 06'!I68</f>
        <v>0</v>
      </c>
      <c r="F58" s="184">
        <f>'Anexa 06'!F68-'Anexa 06'!G68</f>
        <v>0</v>
      </c>
      <c r="G58" s="184">
        <f>'Anexa 06'!F68-'Anexa 06'!J68</f>
        <v>8</v>
      </c>
      <c r="H58" s="185">
        <f>'Anexa 06'!G68-'Anexa 06'!J68</f>
        <v>8</v>
      </c>
      <c r="I58" s="253"/>
    </row>
    <row r="59" spans="1:9" s="189" customFormat="1" ht="14.25">
      <c r="A59" s="194" t="s">
        <v>470</v>
      </c>
      <c r="B59" s="190"/>
      <c r="C59" s="191">
        <f>'Anexa 06'!F69-'Anexa 06'!H69</f>
        <v>7</v>
      </c>
      <c r="D59" s="191">
        <f>'Anexa 06'!F69-'Anexa 06'!I69</f>
        <v>7</v>
      </c>
      <c r="E59" s="184">
        <f>'Anexa 06'!H69-'Anexa 06'!I69</f>
        <v>0</v>
      </c>
      <c r="F59" s="184">
        <f>'Anexa 06'!F69-'Anexa 06'!G69</f>
        <v>0</v>
      </c>
      <c r="G59" s="184">
        <f>'Anexa 06'!F69-'Anexa 06'!J69</f>
        <v>7</v>
      </c>
      <c r="H59" s="185">
        <f>'Anexa 06'!G69-'Anexa 06'!J69</f>
        <v>7</v>
      </c>
      <c r="I59" s="199"/>
    </row>
    <row r="60" spans="1:9" s="197" customFormat="1" ht="14.25">
      <c r="A60" s="194" t="s">
        <v>471</v>
      </c>
      <c r="B60" s="196"/>
      <c r="C60" s="191">
        <f>'Anexa 06'!F70-'Anexa 06'!H70</f>
        <v>0</v>
      </c>
      <c r="D60" s="191">
        <f>'Anexa 06'!F70-'Anexa 06'!I70</f>
        <v>0</v>
      </c>
      <c r="E60" s="184">
        <f>'Anexa 06'!H70-'Anexa 06'!I70</f>
        <v>0</v>
      </c>
      <c r="F60" s="184">
        <f>'Anexa 06'!F70-'Anexa 06'!G70</f>
        <v>0</v>
      </c>
      <c r="G60" s="184">
        <f>'Anexa 06'!F70-'Anexa 06'!J70</f>
        <v>0</v>
      </c>
      <c r="H60" s="185">
        <f>'Anexa 06'!G70-'Anexa 06'!J70</f>
        <v>0</v>
      </c>
      <c r="I60" s="253"/>
    </row>
    <row r="61" spans="1:9" s="189" customFormat="1" ht="14.25">
      <c r="A61" s="194" t="s">
        <v>472</v>
      </c>
      <c r="B61" s="190"/>
      <c r="C61" s="191">
        <f>'Anexa 06'!F71-'Anexa 06'!H71</f>
        <v>3</v>
      </c>
      <c r="D61" s="191">
        <f>'Anexa 06'!F71-'Anexa 06'!I71</f>
        <v>3</v>
      </c>
      <c r="E61" s="184">
        <f>'Anexa 06'!H71-'Anexa 06'!I71</f>
        <v>0</v>
      </c>
      <c r="F61" s="184">
        <f>'Anexa 06'!F71-'Anexa 06'!G71</f>
        <v>0</v>
      </c>
      <c r="G61" s="184">
        <f>'Anexa 06'!F71-'Anexa 06'!J71</f>
        <v>3</v>
      </c>
      <c r="H61" s="185">
        <f>'Anexa 06'!G71-'Anexa 06'!J71</f>
        <v>3</v>
      </c>
      <c r="I61" s="199"/>
    </row>
    <row r="62" spans="1:9" s="189" customFormat="1" ht="14.25">
      <c r="A62" s="194" t="s">
        <v>471</v>
      </c>
      <c r="B62" s="190"/>
      <c r="C62" s="191">
        <f>'Anexa 06'!F72-'Anexa 06'!H72</f>
        <v>0</v>
      </c>
      <c r="D62" s="191">
        <f>'Anexa 06'!F72-'Anexa 06'!I72</f>
        <v>0</v>
      </c>
      <c r="E62" s="184">
        <f>'Anexa 06'!H72-'Anexa 06'!I72</f>
        <v>0</v>
      </c>
      <c r="F62" s="184">
        <f>'Anexa 06'!F72-'Anexa 06'!G72</f>
        <v>0</v>
      </c>
      <c r="G62" s="184">
        <f>'Anexa 06'!F72-'Anexa 06'!J72</f>
        <v>0</v>
      </c>
      <c r="H62" s="185">
        <f>'Anexa 06'!G72-'Anexa 06'!J72</f>
        <v>0</v>
      </c>
      <c r="I62" s="199"/>
    </row>
    <row r="63" spans="1:9" s="189" customFormat="1" ht="14.25">
      <c r="A63" s="194" t="s">
        <v>473</v>
      </c>
      <c r="B63" s="190"/>
      <c r="C63" s="191">
        <f>'Anexa 06'!F73-'Anexa 06'!H73</f>
        <v>0</v>
      </c>
      <c r="D63" s="191">
        <f>'Anexa 06'!F73-'Anexa 06'!I73</f>
        <v>0</v>
      </c>
      <c r="E63" s="184">
        <f>'Anexa 06'!H73-'Anexa 06'!I73</f>
        <v>0</v>
      </c>
      <c r="F63" s="184">
        <f>'Anexa 06'!F73-'Anexa 06'!G73</f>
        <v>0</v>
      </c>
      <c r="G63" s="184">
        <f>'Anexa 06'!F73-'Anexa 06'!J73</f>
        <v>0</v>
      </c>
      <c r="H63" s="185">
        <f>'Anexa 06'!G73-'Anexa 06'!J73</f>
        <v>0</v>
      </c>
      <c r="I63" s="199"/>
    </row>
    <row r="64" spans="1:9" s="189" customFormat="1" ht="14.25">
      <c r="A64" s="194" t="s">
        <v>710</v>
      </c>
      <c r="B64" s="190"/>
      <c r="C64" s="191">
        <f>'Anexa 06'!F74-'Anexa 06'!H74</f>
        <v>2</v>
      </c>
      <c r="D64" s="191">
        <f>'Anexa 06'!F74-'Anexa 06'!I74</f>
        <v>2</v>
      </c>
      <c r="E64" s="184">
        <f>'Anexa 06'!H74-'Anexa 06'!I74</f>
        <v>0</v>
      </c>
      <c r="F64" s="184">
        <f>'Anexa 06'!F74-'Anexa 06'!G74</f>
        <v>0</v>
      </c>
      <c r="G64" s="184">
        <f>'Anexa 06'!F74-'Anexa 06'!J74</f>
        <v>2</v>
      </c>
      <c r="H64" s="185">
        <f>'Anexa 06'!G74-'Anexa 06'!J74</f>
        <v>2</v>
      </c>
      <c r="I64" s="199"/>
    </row>
    <row r="65" spans="1:9" s="189" customFormat="1" ht="28.5">
      <c r="A65" s="194" t="s">
        <v>711</v>
      </c>
      <c r="B65" s="190"/>
      <c r="C65" s="191">
        <f>'Anexa 06'!F75-'Anexa 06'!H75</f>
        <v>0</v>
      </c>
      <c r="D65" s="191">
        <f>'Anexa 06'!F75-'Anexa 06'!I75</f>
        <v>0</v>
      </c>
      <c r="E65" s="184">
        <f>'Anexa 06'!H75-'Anexa 06'!I75</f>
        <v>0</v>
      </c>
      <c r="F65" s="184">
        <f>'Anexa 06'!F75-'Anexa 06'!G75</f>
        <v>0</v>
      </c>
      <c r="G65" s="184">
        <f>'Anexa 06'!F75-'Anexa 06'!J75</f>
        <v>0</v>
      </c>
      <c r="H65" s="185">
        <f>'Anexa 06'!G75-'Anexa 06'!J75</f>
        <v>0</v>
      </c>
      <c r="I65" s="199"/>
    </row>
    <row r="66" spans="1:9" s="189" customFormat="1" ht="28.5">
      <c r="A66" s="194" t="s">
        <v>712</v>
      </c>
      <c r="B66" s="190"/>
      <c r="C66" s="191">
        <f>'Anexa 06'!F76-'Anexa 06'!H76</f>
        <v>0</v>
      </c>
      <c r="D66" s="191">
        <f>'Anexa 06'!F76-'Anexa 06'!I76</f>
        <v>0</v>
      </c>
      <c r="E66" s="184">
        <f>'Anexa 06'!H76-'Anexa 06'!I76</f>
        <v>0</v>
      </c>
      <c r="F66" s="184">
        <f>'Anexa 06'!F76-'Anexa 06'!G76</f>
        <v>0</v>
      </c>
      <c r="G66" s="184">
        <f>'Anexa 06'!F76-'Anexa 06'!J76</f>
        <v>0</v>
      </c>
      <c r="H66" s="185">
        <f>'Anexa 06'!G76-'Anexa 06'!J76</f>
        <v>0</v>
      </c>
      <c r="I66" s="199"/>
    </row>
    <row r="67" spans="1:9" s="189" customFormat="1" ht="28.5">
      <c r="A67" s="194" t="s">
        <v>713</v>
      </c>
      <c r="B67" s="190"/>
      <c r="C67" s="191">
        <f>'Anexa 06'!F77-'Anexa 06'!H77</f>
        <v>0</v>
      </c>
      <c r="D67" s="191">
        <f>'Anexa 06'!F77-'Anexa 06'!I77</f>
        <v>0</v>
      </c>
      <c r="E67" s="184">
        <f>'Anexa 06'!H77-'Anexa 06'!I77</f>
        <v>0</v>
      </c>
      <c r="F67" s="184">
        <f>'Anexa 06'!F77-'Anexa 06'!G77</f>
        <v>0</v>
      </c>
      <c r="G67" s="184">
        <f>'Anexa 06'!F77-'Anexa 06'!J77</f>
        <v>0</v>
      </c>
      <c r="H67" s="185">
        <f>'Anexa 06'!G77-'Anexa 06'!J77</f>
        <v>0</v>
      </c>
      <c r="I67" s="199"/>
    </row>
    <row r="68" spans="1:9" s="189" customFormat="1" ht="14.25">
      <c r="A68" s="194" t="s">
        <v>714</v>
      </c>
      <c r="B68" s="192"/>
      <c r="C68" s="191">
        <f>'Anexa 06'!F78-'Anexa 06'!H78</f>
        <v>0</v>
      </c>
      <c r="D68" s="191">
        <f>'Anexa 06'!F78-'Anexa 06'!I78</f>
        <v>0</v>
      </c>
      <c r="E68" s="184">
        <f>'Anexa 06'!H78-'Anexa 06'!I78</f>
        <v>0</v>
      </c>
      <c r="F68" s="184">
        <f>'Anexa 06'!F78-'Anexa 06'!G78</f>
        <v>0</v>
      </c>
      <c r="G68" s="184">
        <f>'Anexa 06'!F78-'Anexa 06'!J78</f>
        <v>0</v>
      </c>
      <c r="H68" s="185">
        <f>'Anexa 06'!G78-'Anexa 06'!J78</f>
        <v>0</v>
      </c>
      <c r="I68" s="199"/>
    </row>
    <row r="69" spans="1:9" s="189" customFormat="1" ht="28.5">
      <c r="A69" s="194" t="s">
        <v>715</v>
      </c>
      <c r="B69" s="190"/>
      <c r="C69" s="191">
        <f>'Anexa 06'!F79-'Anexa 06'!H79</f>
        <v>81</v>
      </c>
      <c r="D69" s="191">
        <f>'Anexa 06'!F79-'Anexa 06'!I79</f>
        <v>81</v>
      </c>
      <c r="E69" s="184">
        <f>'Anexa 06'!H79-'Anexa 06'!I79</f>
        <v>0</v>
      </c>
      <c r="F69" s="184">
        <f>'Anexa 06'!F79-'Anexa 06'!G79</f>
        <v>0</v>
      </c>
      <c r="G69" s="184">
        <f>'Anexa 06'!F79-'Anexa 06'!J79</f>
        <v>81</v>
      </c>
      <c r="H69" s="185">
        <f>'Anexa 06'!G79-'Anexa 06'!J79</f>
        <v>81</v>
      </c>
      <c r="I69" s="199"/>
    </row>
    <row r="70" spans="1:9" s="189" customFormat="1" ht="14.25">
      <c r="A70" s="194" t="s">
        <v>716</v>
      </c>
      <c r="B70" s="258"/>
      <c r="C70" s="191">
        <f>'Anexa 06'!F80-'Anexa 06'!H80</f>
        <v>5</v>
      </c>
      <c r="D70" s="191">
        <f>'Anexa 06'!F80-'Anexa 06'!I80</f>
        <v>5</v>
      </c>
      <c r="E70" s="184">
        <f>'Anexa 06'!H80-'Anexa 06'!I80</f>
        <v>0</v>
      </c>
      <c r="F70" s="184">
        <f>'Anexa 06'!F80-'Anexa 06'!G80</f>
        <v>0</v>
      </c>
      <c r="G70" s="184">
        <f>'Anexa 06'!F80-'Anexa 06'!J80</f>
        <v>5</v>
      </c>
      <c r="H70" s="185">
        <f>'Anexa 06'!G80-'Anexa 06'!J80</f>
        <v>5</v>
      </c>
      <c r="I70" s="199"/>
    </row>
    <row r="71" spans="1:9" s="189" customFormat="1" ht="42.75">
      <c r="A71" s="194" t="s">
        <v>882</v>
      </c>
      <c r="B71" s="314"/>
      <c r="C71" s="191">
        <f>'Anexa 06'!F81-'Anexa 06'!H81</f>
        <v>29</v>
      </c>
      <c r="D71" s="191">
        <f>'Anexa 06'!F81-'Anexa 06'!I81</f>
        <v>29</v>
      </c>
      <c r="E71" s="184">
        <f>'Anexa 06'!H81-'Anexa 06'!I81</f>
        <v>0</v>
      </c>
      <c r="F71" s="184">
        <f>'Anexa 06'!F81-'Anexa 06'!G81</f>
        <v>0</v>
      </c>
      <c r="G71" s="184">
        <f>'Anexa 06'!F81-'Anexa 06'!J81</f>
        <v>29</v>
      </c>
      <c r="H71" s="185">
        <f>'Anexa 06'!G81-'Anexa 06'!J81</f>
        <v>29</v>
      </c>
      <c r="I71" s="199"/>
    </row>
    <row r="72" spans="1:9" s="200" customFormat="1" ht="13.5" customHeight="1">
      <c r="A72" s="194" t="s">
        <v>1084</v>
      </c>
      <c r="B72" s="315"/>
      <c r="C72" s="191">
        <f>'Anexa 06'!F82-'Anexa 06'!H82</f>
        <v>536</v>
      </c>
      <c r="D72" s="191">
        <f>'Anexa 06'!F82-'Anexa 06'!I82</f>
        <v>536</v>
      </c>
      <c r="E72" s="184">
        <f>'Anexa 06'!H82-'Anexa 06'!I82</f>
        <v>0</v>
      </c>
      <c r="F72" s="184">
        <f>'Anexa 06'!F82-'Anexa 06'!G82</f>
        <v>0</v>
      </c>
      <c r="G72" s="184">
        <f>'Anexa 06'!F82-'Anexa 06'!J82</f>
        <v>536</v>
      </c>
      <c r="H72" s="185">
        <f>'Anexa 06'!G82-'Anexa 06'!J82</f>
        <v>536</v>
      </c>
      <c r="I72" s="255"/>
    </row>
    <row r="73" spans="1:9" s="200" customFormat="1" ht="13.5" customHeight="1">
      <c r="A73" s="194" t="s">
        <v>1085</v>
      </c>
      <c r="B73" s="315"/>
      <c r="C73" s="191">
        <f>'Anexa 06'!F83-'Anexa 06'!H83</f>
        <v>196</v>
      </c>
      <c r="D73" s="191">
        <f>'Anexa 06'!F83-'Anexa 06'!I83</f>
        <v>196</v>
      </c>
      <c r="E73" s="184">
        <f>'Anexa 06'!H83-'Anexa 06'!I83</f>
        <v>0</v>
      </c>
      <c r="F73" s="184">
        <f>'Anexa 06'!F83-'Anexa 06'!G83</f>
        <v>0</v>
      </c>
      <c r="G73" s="184">
        <f>'Anexa 06'!F83-'Anexa 06'!J83</f>
        <v>196</v>
      </c>
      <c r="H73" s="185">
        <f>'Anexa 06'!G83-'Anexa 06'!J83</f>
        <v>196</v>
      </c>
      <c r="I73" s="255"/>
    </row>
    <row r="74" spans="1:9" s="189" customFormat="1" ht="13.5" customHeight="1">
      <c r="A74" s="194" t="s">
        <v>1086</v>
      </c>
      <c r="B74" s="190"/>
      <c r="C74" s="191">
        <f>'Anexa 06'!F84-'Anexa 06'!H84</f>
        <v>367</v>
      </c>
      <c r="D74" s="191">
        <f>'Anexa 06'!F84-'Anexa 06'!I84</f>
        <v>367</v>
      </c>
      <c r="E74" s="184">
        <f>'Anexa 06'!H84-'Anexa 06'!I84</f>
        <v>0</v>
      </c>
      <c r="F74" s="184">
        <f>'Anexa 06'!F84-'Anexa 06'!G84</f>
        <v>0</v>
      </c>
      <c r="G74" s="184">
        <f>'Anexa 06'!F84-'Anexa 06'!J84</f>
        <v>367</v>
      </c>
      <c r="H74" s="185">
        <f>'Anexa 06'!G84-'Anexa 06'!J84</f>
        <v>367</v>
      </c>
      <c r="I74" s="199"/>
    </row>
    <row r="75" spans="1:9" s="189" customFormat="1" ht="13.5" customHeight="1">
      <c r="A75" s="194" t="s">
        <v>474</v>
      </c>
      <c r="B75" s="190"/>
      <c r="C75" s="191">
        <f>'Anexa 06'!F85-'Anexa 06'!H85</f>
        <v>1200</v>
      </c>
      <c r="D75" s="191">
        <f>'Anexa 06'!F85-'Anexa 06'!I85</f>
        <v>1200</v>
      </c>
      <c r="E75" s="184">
        <f>'Anexa 06'!H85-'Anexa 06'!I85</f>
        <v>0</v>
      </c>
      <c r="F75" s="184">
        <f>'Anexa 06'!F85-'Anexa 06'!G85</f>
        <v>0</v>
      </c>
      <c r="G75" s="184">
        <f>'Anexa 06'!F85-'Anexa 06'!J85</f>
        <v>1200</v>
      </c>
      <c r="H75" s="185">
        <f>'Anexa 06'!G85-'Anexa 06'!J85</f>
        <v>1200</v>
      </c>
      <c r="I75" s="199"/>
    </row>
    <row r="76" spans="1:8" s="189" customFormat="1" ht="13.5" customHeight="1">
      <c r="A76" s="200"/>
      <c r="B76" s="198"/>
      <c r="C76" s="198"/>
      <c r="D76" s="199"/>
      <c r="E76" s="254"/>
      <c r="F76" s="254"/>
      <c r="G76" s="254"/>
      <c r="H76" s="199"/>
    </row>
    <row r="77" spans="1:8" s="189" customFormat="1" ht="13.5" customHeight="1">
      <c r="A77" s="201"/>
      <c r="B77" s="198"/>
      <c r="C77" s="198"/>
      <c r="D77" s="199"/>
      <c r="E77" s="254"/>
      <c r="F77" s="254"/>
      <c r="G77" s="254"/>
      <c r="H77" s="199"/>
    </row>
    <row r="78" spans="2:9" s="189" customFormat="1" ht="13.5" customHeight="1">
      <c r="B78" s="193"/>
      <c r="C78" s="198"/>
      <c r="D78" s="198"/>
      <c r="E78" s="199"/>
      <c r="F78" s="254"/>
      <c r="G78" s="254"/>
      <c r="H78" s="254"/>
      <c r="I78" s="199"/>
    </row>
    <row r="79" spans="2:9" s="189" customFormat="1" ht="13.5" customHeight="1">
      <c r="B79" s="193"/>
      <c r="C79" s="198"/>
      <c r="D79" s="198"/>
      <c r="E79" s="199"/>
      <c r="F79" s="254"/>
      <c r="G79" s="254"/>
      <c r="H79" s="254"/>
      <c r="I79" s="199"/>
    </row>
    <row r="80" spans="2:9" s="189" customFormat="1" ht="13.5" customHeight="1">
      <c r="B80" s="193"/>
      <c r="C80" s="198"/>
      <c r="D80" s="198"/>
      <c r="E80" s="199"/>
      <c r="F80" s="254"/>
      <c r="G80" s="254"/>
      <c r="H80" s="254"/>
      <c r="I80" s="199"/>
    </row>
    <row r="81" spans="2:9" s="189" customFormat="1" ht="13.5" customHeight="1">
      <c r="B81" s="193"/>
      <c r="C81" s="198"/>
      <c r="D81" s="198"/>
      <c r="E81" s="199"/>
      <c r="F81" s="254"/>
      <c r="G81" s="254"/>
      <c r="H81" s="254"/>
      <c r="I81" s="199"/>
    </row>
    <row r="82" spans="2:9" s="189" customFormat="1" ht="13.5" customHeight="1">
      <c r="B82" s="193"/>
      <c r="C82" s="198"/>
      <c r="D82" s="198"/>
      <c r="E82" s="199"/>
      <c r="F82" s="254"/>
      <c r="G82" s="254"/>
      <c r="H82" s="254"/>
      <c r="I82" s="199"/>
    </row>
    <row r="83" spans="2:9" s="189" customFormat="1" ht="13.5" customHeight="1">
      <c r="B83" s="193"/>
      <c r="C83" s="198"/>
      <c r="D83" s="198"/>
      <c r="E83" s="199"/>
      <c r="F83" s="254"/>
      <c r="G83" s="254"/>
      <c r="H83" s="254"/>
      <c r="I83" s="199"/>
    </row>
    <row r="84" spans="2:9" s="189" customFormat="1" ht="13.5" customHeight="1">
      <c r="B84" s="193"/>
      <c r="C84" s="198"/>
      <c r="D84" s="198"/>
      <c r="E84" s="199"/>
      <c r="F84" s="254"/>
      <c r="G84" s="254"/>
      <c r="H84" s="254"/>
      <c r="I84" s="199"/>
    </row>
    <row r="85" spans="2:9" s="189" customFormat="1" ht="13.5" customHeight="1">
      <c r="B85" s="193"/>
      <c r="C85" s="198"/>
      <c r="D85" s="198"/>
      <c r="E85" s="199"/>
      <c r="F85" s="254"/>
      <c r="G85" s="254"/>
      <c r="H85" s="254"/>
      <c r="I85" s="199"/>
    </row>
    <row r="86" spans="2:9" s="189" customFormat="1" ht="13.5" customHeight="1">
      <c r="B86" s="193"/>
      <c r="C86" s="198"/>
      <c r="D86" s="198"/>
      <c r="E86" s="199"/>
      <c r="F86" s="254"/>
      <c r="G86" s="254"/>
      <c r="H86" s="254"/>
      <c r="I86" s="199"/>
    </row>
    <row r="87" spans="2:9" s="189" customFormat="1" ht="13.5" customHeight="1">
      <c r="B87" s="193"/>
      <c r="C87" s="198"/>
      <c r="D87" s="198"/>
      <c r="E87" s="199"/>
      <c r="F87" s="254"/>
      <c r="G87" s="254"/>
      <c r="H87" s="254"/>
      <c r="I87" s="199"/>
    </row>
    <row r="88" spans="2:9" s="189" customFormat="1" ht="13.5" customHeight="1">
      <c r="B88" s="193"/>
      <c r="C88" s="198"/>
      <c r="D88" s="198"/>
      <c r="E88" s="199"/>
      <c r="F88" s="254"/>
      <c r="G88" s="254"/>
      <c r="H88" s="254"/>
      <c r="I88" s="199"/>
    </row>
    <row r="89" spans="2:9" s="189" customFormat="1" ht="13.5" customHeight="1">
      <c r="B89" s="193"/>
      <c r="C89" s="198"/>
      <c r="D89" s="198"/>
      <c r="E89" s="199"/>
      <c r="F89" s="254"/>
      <c r="G89" s="254"/>
      <c r="H89" s="254"/>
      <c r="I89" s="199"/>
    </row>
    <row r="90" spans="2:9" s="189" customFormat="1" ht="13.5" customHeight="1">
      <c r="B90" s="193"/>
      <c r="C90" s="198"/>
      <c r="D90" s="198"/>
      <c r="E90" s="199"/>
      <c r="F90" s="254"/>
      <c r="G90" s="254"/>
      <c r="H90" s="254"/>
      <c r="I90" s="199"/>
    </row>
    <row r="91" spans="2:9" s="189" customFormat="1" ht="13.5" customHeight="1">
      <c r="B91" s="193"/>
      <c r="C91" s="198"/>
      <c r="D91" s="198"/>
      <c r="E91" s="199"/>
      <c r="F91" s="254"/>
      <c r="G91" s="254"/>
      <c r="H91" s="254"/>
      <c r="I91" s="199"/>
    </row>
    <row r="92" spans="2:9" s="189" customFormat="1" ht="13.5" customHeight="1">
      <c r="B92" s="193"/>
      <c r="C92" s="198"/>
      <c r="D92" s="198"/>
      <c r="E92" s="199"/>
      <c r="F92" s="254"/>
      <c r="G92" s="254"/>
      <c r="H92" s="254"/>
      <c r="I92" s="199"/>
    </row>
    <row r="93" spans="2:9" s="189" customFormat="1" ht="13.5" customHeight="1">
      <c r="B93" s="193"/>
      <c r="C93" s="198"/>
      <c r="D93" s="198"/>
      <c r="E93" s="199"/>
      <c r="F93" s="254"/>
      <c r="G93" s="254"/>
      <c r="H93" s="254"/>
      <c r="I93" s="199"/>
    </row>
    <row r="94" spans="2:9" s="189" customFormat="1" ht="13.5" customHeight="1">
      <c r="B94" s="193"/>
      <c r="C94" s="198"/>
      <c r="D94" s="198"/>
      <c r="E94" s="199"/>
      <c r="F94" s="254"/>
      <c r="G94" s="254"/>
      <c r="H94" s="254"/>
      <c r="I94" s="199"/>
    </row>
    <row r="95" spans="2:9" s="189" customFormat="1" ht="13.5" customHeight="1">
      <c r="B95" s="193"/>
      <c r="C95" s="198"/>
      <c r="D95" s="198"/>
      <c r="E95" s="199"/>
      <c r="F95" s="254"/>
      <c r="G95" s="254"/>
      <c r="H95" s="254"/>
      <c r="I95" s="199"/>
    </row>
    <row r="96" spans="2:9" s="189" customFormat="1" ht="13.5" customHeight="1">
      <c r="B96" s="193"/>
      <c r="C96" s="198"/>
      <c r="D96" s="198"/>
      <c r="E96" s="199"/>
      <c r="F96" s="254"/>
      <c r="G96" s="254"/>
      <c r="H96" s="254"/>
      <c r="I96" s="199"/>
    </row>
    <row r="97" spans="2:9" s="189" customFormat="1" ht="13.5" customHeight="1">
      <c r="B97" s="193"/>
      <c r="C97" s="198"/>
      <c r="D97" s="198"/>
      <c r="E97" s="199"/>
      <c r="F97" s="254"/>
      <c r="G97" s="254"/>
      <c r="H97" s="254"/>
      <c r="I97" s="199"/>
    </row>
    <row r="98" spans="2:9" s="189" customFormat="1" ht="13.5" customHeight="1">
      <c r="B98" s="193"/>
      <c r="C98" s="198"/>
      <c r="D98" s="198"/>
      <c r="E98" s="199"/>
      <c r="F98" s="254"/>
      <c r="G98" s="254"/>
      <c r="H98" s="254"/>
      <c r="I98" s="199"/>
    </row>
    <row r="99" spans="2:9" s="189" customFormat="1" ht="13.5" customHeight="1">
      <c r="B99" s="193"/>
      <c r="C99" s="198"/>
      <c r="D99" s="198"/>
      <c r="E99" s="199"/>
      <c r="F99" s="254"/>
      <c r="G99" s="254"/>
      <c r="H99" s="254"/>
      <c r="I99" s="199"/>
    </row>
    <row r="100" spans="2:9" s="189" customFormat="1" ht="13.5" customHeight="1">
      <c r="B100" s="193"/>
      <c r="C100" s="198"/>
      <c r="D100" s="198"/>
      <c r="E100" s="199"/>
      <c r="F100" s="254"/>
      <c r="G100" s="254"/>
      <c r="H100" s="254"/>
      <c r="I100" s="199"/>
    </row>
    <row r="101" spans="2:9" s="189" customFormat="1" ht="13.5" customHeight="1">
      <c r="B101" s="193"/>
      <c r="C101" s="198"/>
      <c r="D101" s="198"/>
      <c r="E101" s="199"/>
      <c r="F101" s="254"/>
      <c r="G101" s="254"/>
      <c r="H101" s="254"/>
      <c r="I101" s="199"/>
    </row>
    <row r="102" spans="2:9" s="189" customFormat="1" ht="13.5" customHeight="1">
      <c r="B102" s="193"/>
      <c r="C102" s="198"/>
      <c r="D102" s="198"/>
      <c r="E102" s="199"/>
      <c r="F102" s="254"/>
      <c r="G102" s="254"/>
      <c r="H102" s="254"/>
      <c r="I102" s="199"/>
    </row>
    <row r="103" spans="2:9" s="189" customFormat="1" ht="13.5" customHeight="1">
      <c r="B103" s="193"/>
      <c r="C103" s="198"/>
      <c r="D103" s="198"/>
      <c r="E103" s="199"/>
      <c r="F103" s="254"/>
      <c r="G103" s="254"/>
      <c r="H103" s="254"/>
      <c r="I103" s="199"/>
    </row>
    <row r="104" spans="2:9" s="189" customFormat="1" ht="13.5" customHeight="1">
      <c r="B104" s="193"/>
      <c r="C104" s="198"/>
      <c r="D104" s="198"/>
      <c r="E104" s="199"/>
      <c r="F104" s="254"/>
      <c r="G104" s="254"/>
      <c r="H104" s="254"/>
      <c r="I104" s="199"/>
    </row>
    <row r="105" spans="2:9" s="189" customFormat="1" ht="13.5" customHeight="1">
      <c r="B105" s="193"/>
      <c r="C105" s="198"/>
      <c r="D105" s="198"/>
      <c r="E105" s="199"/>
      <c r="F105" s="254"/>
      <c r="G105" s="254"/>
      <c r="H105" s="254"/>
      <c r="I105" s="199"/>
    </row>
    <row r="106" spans="2:9" s="189" customFormat="1" ht="13.5" customHeight="1">
      <c r="B106" s="193"/>
      <c r="C106" s="198"/>
      <c r="D106" s="198"/>
      <c r="E106" s="199"/>
      <c r="F106" s="254"/>
      <c r="G106" s="254"/>
      <c r="H106" s="254"/>
      <c r="I106" s="199"/>
    </row>
    <row r="107" spans="2:9" s="189" customFormat="1" ht="13.5" customHeight="1">
      <c r="B107" s="193"/>
      <c r="C107" s="198"/>
      <c r="D107" s="198"/>
      <c r="E107" s="199"/>
      <c r="F107" s="254"/>
      <c r="G107" s="254"/>
      <c r="H107" s="254"/>
      <c r="I107" s="199"/>
    </row>
    <row r="108" spans="2:9" s="189" customFormat="1" ht="13.5" customHeight="1">
      <c r="B108" s="193"/>
      <c r="C108" s="198"/>
      <c r="D108" s="198"/>
      <c r="E108" s="199"/>
      <c r="F108" s="254"/>
      <c r="G108" s="254"/>
      <c r="H108" s="254"/>
      <c r="I108" s="199"/>
    </row>
    <row r="109" spans="2:9" s="189" customFormat="1" ht="13.5" customHeight="1">
      <c r="B109" s="193"/>
      <c r="C109" s="198"/>
      <c r="D109" s="198"/>
      <c r="E109" s="199"/>
      <c r="F109" s="254"/>
      <c r="G109" s="254"/>
      <c r="H109" s="254"/>
      <c r="I109" s="199"/>
    </row>
    <row r="110" spans="2:9" s="189" customFormat="1" ht="13.5" customHeight="1">
      <c r="B110" s="193"/>
      <c r="C110" s="198"/>
      <c r="D110" s="198"/>
      <c r="E110" s="199"/>
      <c r="F110" s="254"/>
      <c r="G110" s="254"/>
      <c r="H110" s="254"/>
      <c r="I110" s="199"/>
    </row>
    <row r="111" spans="2:9" s="189" customFormat="1" ht="13.5" customHeight="1">
      <c r="B111" s="193"/>
      <c r="C111" s="198"/>
      <c r="D111" s="198"/>
      <c r="E111" s="199"/>
      <c r="F111" s="254"/>
      <c r="G111" s="254"/>
      <c r="H111" s="254"/>
      <c r="I111" s="199"/>
    </row>
    <row r="112" spans="2:9" s="189" customFormat="1" ht="13.5" customHeight="1">
      <c r="B112" s="193"/>
      <c r="C112" s="198"/>
      <c r="D112" s="198"/>
      <c r="E112" s="199"/>
      <c r="F112" s="254"/>
      <c r="G112" s="254"/>
      <c r="H112" s="254"/>
      <c r="I112" s="199"/>
    </row>
    <row r="113" spans="2:9" s="189" customFormat="1" ht="13.5" customHeight="1">
      <c r="B113" s="193"/>
      <c r="C113" s="198"/>
      <c r="D113" s="198"/>
      <c r="E113" s="199"/>
      <c r="F113" s="254"/>
      <c r="G113" s="254"/>
      <c r="H113" s="254"/>
      <c r="I113" s="199"/>
    </row>
    <row r="114" spans="2:9" s="189" customFormat="1" ht="13.5" customHeight="1">
      <c r="B114" s="193"/>
      <c r="C114" s="198"/>
      <c r="D114" s="198"/>
      <c r="E114" s="199"/>
      <c r="F114" s="254"/>
      <c r="G114" s="254"/>
      <c r="H114" s="254"/>
      <c r="I114" s="199"/>
    </row>
    <row r="115" spans="2:9" s="189" customFormat="1" ht="13.5" customHeight="1">
      <c r="B115" s="193"/>
      <c r="C115" s="198"/>
      <c r="D115" s="198"/>
      <c r="E115" s="199"/>
      <c r="F115" s="254"/>
      <c r="G115" s="254"/>
      <c r="H115" s="254"/>
      <c r="I115" s="199"/>
    </row>
    <row r="116" spans="2:9" s="189" customFormat="1" ht="13.5" customHeight="1">
      <c r="B116" s="193"/>
      <c r="C116" s="198"/>
      <c r="D116" s="198"/>
      <c r="E116" s="199"/>
      <c r="F116" s="254"/>
      <c r="G116" s="254"/>
      <c r="H116" s="254"/>
      <c r="I116" s="199"/>
    </row>
    <row r="117" spans="2:9" s="189" customFormat="1" ht="13.5" customHeight="1">
      <c r="B117" s="193"/>
      <c r="C117" s="198"/>
      <c r="D117" s="198"/>
      <c r="E117" s="199"/>
      <c r="F117" s="254"/>
      <c r="G117" s="254"/>
      <c r="H117" s="254"/>
      <c r="I117" s="199"/>
    </row>
    <row r="118" spans="2:9" s="189" customFormat="1" ht="13.5" customHeight="1">
      <c r="B118" s="193"/>
      <c r="C118" s="198"/>
      <c r="D118" s="198"/>
      <c r="E118" s="199"/>
      <c r="F118" s="254"/>
      <c r="G118" s="254"/>
      <c r="H118" s="254"/>
      <c r="I118" s="199"/>
    </row>
    <row r="119" spans="2:9" s="189" customFormat="1" ht="13.5" customHeight="1">
      <c r="B119" s="193"/>
      <c r="C119" s="198"/>
      <c r="D119" s="198"/>
      <c r="E119" s="199"/>
      <c r="F119" s="254"/>
      <c r="G119" s="254"/>
      <c r="H119" s="254"/>
      <c r="I119" s="199"/>
    </row>
    <row r="120" spans="2:9" s="189" customFormat="1" ht="13.5" customHeight="1">
      <c r="B120" s="193"/>
      <c r="C120" s="198"/>
      <c r="D120" s="198"/>
      <c r="E120" s="199"/>
      <c r="F120" s="254"/>
      <c r="G120" s="254"/>
      <c r="H120" s="254"/>
      <c r="I120" s="199"/>
    </row>
    <row r="121" spans="2:9" s="189" customFormat="1" ht="13.5" customHeight="1">
      <c r="B121" s="193"/>
      <c r="C121" s="198"/>
      <c r="D121" s="198"/>
      <c r="E121" s="199"/>
      <c r="F121" s="254"/>
      <c r="G121" s="254"/>
      <c r="H121" s="254"/>
      <c r="I121" s="199"/>
    </row>
    <row r="122" spans="2:9" s="189" customFormat="1" ht="13.5" customHeight="1">
      <c r="B122" s="193"/>
      <c r="C122" s="198"/>
      <c r="D122" s="198"/>
      <c r="E122" s="199"/>
      <c r="F122" s="254"/>
      <c r="G122" s="254"/>
      <c r="H122" s="254"/>
      <c r="I122" s="199"/>
    </row>
    <row r="123" spans="2:9" s="189" customFormat="1" ht="13.5" customHeight="1">
      <c r="B123" s="193"/>
      <c r="C123" s="198"/>
      <c r="D123" s="198"/>
      <c r="E123" s="199"/>
      <c r="F123" s="254"/>
      <c r="G123" s="254"/>
      <c r="H123" s="254"/>
      <c r="I123" s="199"/>
    </row>
    <row r="124" spans="2:9" s="189" customFormat="1" ht="13.5" customHeight="1">
      <c r="B124" s="193"/>
      <c r="C124" s="198"/>
      <c r="D124" s="198"/>
      <c r="E124" s="199"/>
      <c r="F124" s="254"/>
      <c r="G124" s="254"/>
      <c r="H124" s="254"/>
      <c r="I124" s="199"/>
    </row>
    <row r="125" spans="2:9" s="189" customFormat="1" ht="13.5" customHeight="1">
      <c r="B125" s="193"/>
      <c r="C125" s="198"/>
      <c r="D125" s="198"/>
      <c r="E125" s="199"/>
      <c r="F125" s="254"/>
      <c r="G125" s="254"/>
      <c r="H125" s="254"/>
      <c r="I125" s="199"/>
    </row>
    <row r="126" spans="2:9" s="189" customFormat="1" ht="13.5" customHeight="1">
      <c r="B126" s="193"/>
      <c r="C126" s="198"/>
      <c r="D126" s="198"/>
      <c r="E126" s="199"/>
      <c r="F126" s="254"/>
      <c r="G126" s="254"/>
      <c r="H126" s="254"/>
      <c r="I126" s="199"/>
    </row>
    <row r="127" spans="2:9" s="189" customFormat="1" ht="13.5" customHeight="1">
      <c r="B127" s="193"/>
      <c r="C127" s="198"/>
      <c r="D127" s="198"/>
      <c r="E127" s="199"/>
      <c r="F127" s="254"/>
      <c r="G127" s="254"/>
      <c r="H127" s="254"/>
      <c r="I127" s="199"/>
    </row>
    <row r="128" spans="2:9" s="189" customFormat="1" ht="13.5" customHeight="1">
      <c r="B128" s="193"/>
      <c r="C128" s="198"/>
      <c r="D128" s="198"/>
      <c r="E128" s="199"/>
      <c r="F128" s="254"/>
      <c r="G128" s="254"/>
      <c r="H128" s="254"/>
      <c r="I128" s="199"/>
    </row>
    <row r="129" spans="2:9" s="189" customFormat="1" ht="13.5" customHeight="1">
      <c r="B129" s="193"/>
      <c r="C129" s="198"/>
      <c r="D129" s="198"/>
      <c r="E129" s="199"/>
      <c r="F129" s="254"/>
      <c r="G129" s="254"/>
      <c r="H129" s="254"/>
      <c r="I129" s="199"/>
    </row>
    <row r="130" spans="2:9" s="189" customFormat="1" ht="13.5" customHeight="1">
      <c r="B130" s="193"/>
      <c r="C130" s="198"/>
      <c r="D130" s="198"/>
      <c r="E130" s="199"/>
      <c r="F130" s="254"/>
      <c r="G130" s="254"/>
      <c r="H130" s="254"/>
      <c r="I130" s="199"/>
    </row>
    <row r="131" spans="2:9" s="189" customFormat="1" ht="13.5" customHeight="1">
      <c r="B131" s="193"/>
      <c r="C131" s="198"/>
      <c r="D131" s="198"/>
      <c r="E131" s="199"/>
      <c r="F131" s="254"/>
      <c r="G131" s="254"/>
      <c r="H131" s="254"/>
      <c r="I131" s="199"/>
    </row>
    <row r="132" spans="2:9" s="189" customFormat="1" ht="13.5" customHeight="1">
      <c r="B132" s="193"/>
      <c r="C132" s="198"/>
      <c r="D132" s="198"/>
      <c r="E132" s="199"/>
      <c r="F132" s="254"/>
      <c r="G132" s="254"/>
      <c r="H132" s="254"/>
      <c r="I132" s="199"/>
    </row>
    <row r="133" spans="2:9" s="189" customFormat="1" ht="13.5" customHeight="1">
      <c r="B133" s="193"/>
      <c r="C133" s="198"/>
      <c r="D133" s="198"/>
      <c r="E133" s="199"/>
      <c r="F133" s="254"/>
      <c r="G133" s="254"/>
      <c r="H133" s="254"/>
      <c r="I133" s="199"/>
    </row>
    <row r="134" spans="2:9" s="189" customFormat="1" ht="13.5" customHeight="1">
      <c r="B134" s="193"/>
      <c r="C134" s="198"/>
      <c r="D134" s="198"/>
      <c r="E134" s="199"/>
      <c r="F134" s="254"/>
      <c r="G134" s="254"/>
      <c r="H134" s="254"/>
      <c r="I134" s="199"/>
    </row>
    <row r="135" spans="2:9" s="189" customFormat="1" ht="13.5" customHeight="1">
      <c r="B135" s="193"/>
      <c r="C135" s="198"/>
      <c r="D135" s="198"/>
      <c r="E135" s="199"/>
      <c r="F135" s="254"/>
      <c r="G135" s="254"/>
      <c r="H135" s="254"/>
      <c r="I135" s="199"/>
    </row>
    <row r="136" spans="2:9" s="189" customFormat="1" ht="13.5" customHeight="1">
      <c r="B136" s="193"/>
      <c r="C136" s="198"/>
      <c r="D136" s="198"/>
      <c r="E136" s="199"/>
      <c r="F136" s="254"/>
      <c r="G136" s="254"/>
      <c r="H136" s="254"/>
      <c r="I136" s="199"/>
    </row>
    <row r="137" spans="2:9" s="189" customFormat="1" ht="13.5" customHeight="1">
      <c r="B137" s="193"/>
      <c r="C137" s="198"/>
      <c r="D137" s="198"/>
      <c r="E137" s="199"/>
      <c r="F137" s="254"/>
      <c r="G137" s="254"/>
      <c r="H137" s="254"/>
      <c r="I137" s="199"/>
    </row>
    <row r="138" spans="2:9" s="189" customFormat="1" ht="13.5" customHeight="1">
      <c r="B138" s="193"/>
      <c r="C138" s="198"/>
      <c r="D138" s="198"/>
      <c r="E138" s="199"/>
      <c r="F138" s="254"/>
      <c r="G138" s="254"/>
      <c r="H138" s="254"/>
      <c r="I138" s="199"/>
    </row>
    <row r="139" spans="2:9" s="189" customFormat="1" ht="13.5" customHeight="1">
      <c r="B139" s="193"/>
      <c r="C139" s="198"/>
      <c r="D139" s="198"/>
      <c r="E139" s="199"/>
      <c r="F139" s="254"/>
      <c r="G139" s="254"/>
      <c r="H139" s="254"/>
      <c r="I139" s="199"/>
    </row>
    <row r="140" spans="2:9" s="189" customFormat="1" ht="13.5" customHeight="1">
      <c r="B140" s="193"/>
      <c r="C140" s="198"/>
      <c r="D140" s="198"/>
      <c r="E140" s="199"/>
      <c r="F140" s="254"/>
      <c r="G140" s="254"/>
      <c r="H140" s="254"/>
      <c r="I140" s="199"/>
    </row>
    <row r="141" spans="2:9" s="189" customFormat="1" ht="13.5" customHeight="1">
      <c r="B141" s="193"/>
      <c r="C141" s="198"/>
      <c r="D141" s="198"/>
      <c r="E141" s="199"/>
      <c r="F141" s="254"/>
      <c r="G141" s="254"/>
      <c r="H141" s="254"/>
      <c r="I141" s="199"/>
    </row>
    <row r="142" spans="2:9" s="189" customFormat="1" ht="13.5" customHeight="1">
      <c r="B142" s="193"/>
      <c r="C142" s="198"/>
      <c r="D142" s="198"/>
      <c r="E142" s="199"/>
      <c r="F142" s="254"/>
      <c r="G142" s="254"/>
      <c r="H142" s="254"/>
      <c r="I142" s="199"/>
    </row>
    <row r="143" spans="2:9" s="189" customFormat="1" ht="13.5" customHeight="1">
      <c r="B143" s="193"/>
      <c r="C143" s="198"/>
      <c r="D143" s="198"/>
      <c r="E143" s="199"/>
      <c r="F143" s="254"/>
      <c r="G143" s="254"/>
      <c r="H143" s="254"/>
      <c r="I143" s="199"/>
    </row>
    <row r="144" spans="2:9" s="189" customFormat="1" ht="13.5" customHeight="1">
      <c r="B144" s="193"/>
      <c r="C144" s="198"/>
      <c r="D144" s="198"/>
      <c r="E144" s="199"/>
      <c r="F144" s="254"/>
      <c r="G144" s="254"/>
      <c r="H144" s="254"/>
      <c r="I144" s="199"/>
    </row>
    <row r="145" spans="2:9" s="189" customFormat="1" ht="13.5" customHeight="1">
      <c r="B145" s="193"/>
      <c r="C145" s="198"/>
      <c r="D145" s="198"/>
      <c r="E145" s="199"/>
      <c r="F145" s="254"/>
      <c r="G145" s="254"/>
      <c r="H145" s="254"/>
      <c r="I145" s="199"/>
    </row>
    <row r="146" spans="2:9" s="189" customFormat="1" ht="13.5" customHeight="1">
      <c r="B146" s="193"/>
      <c r="C146" s="198"/>
      <c r="D146" s="198"/>
      <c r="E146" s="199"/>
      <c r="F146" s="254"/>
      <c r="G146" s="254"/>
      <c r="H146" s="254"/>
      <c r="I146" s="199"/>
    </row>
    <row r="147" spans="2:9" s="189" customFormat="1" ht="13.5" customHeight="1">
      <c r="B147" s="193"/>
      <c r="C147" s="198"/>
      <c r="D147" s="198"/>
      <c r="E147" s="199"/>
      <c r="F147" s="254"/>
      <c r="G147" s="254"/>
      <c r="H147" s="254"/>
      <c r="I147" s="199"/>
    </row>
    <row r="148" spans="2:9" s="189" customFormat="1" ht="13.5" customHeight="1">
      <c r="B148" s="193"/>
      <c r="C148" s="198"/>
      <c r="D148" s="198"/>
      <c r="E148" s="199"/>
      <c r="F148" s="254"/>
      <c r="G148" s="254"/>
      <c r="H148" s="254"/>
      <c r="I148" s="199"/>
    </row>
    <row r="149" spans="2:9" s="189" customFormat="1" ht="13.5" customHeight="1">
      <c r="B149" s="193"/>
      <c r="C149" s="198"/>
      <c r="D149" s="198"/>
      <c r="E149" s="199"/>
      <c r="F149" s="254"/>
      <c r="G149" s="254"/>
      <c r="H149" s="254"/>
      <c r="I149" s="199"/>
    </row>
    <row r="150" spans="2:9" s="189" customFormat="1" ht="13.5" customHeight="1">
      <c r="B150" s="193"/>
      <c r="C150" s="198"/>
      <c r="D150" s="198"/>
      <c r="E150" s="199"/>
      <c r="F150" s="254"/>
      <c r="G150" s="254"/>
      <c r="H150" s="254"/>
      <c r="I150" s="199"/>
    </row>
    <row r="151" spans="2:9" s="189" customFormat="1" ht="13.5" customHeight="1">
      <c r="B151" s="193"/>
      <c r="C151" s="198"/>
      <c r="D151" s="198"/>
      <c r="E151" s="199"/>
      <c r="F151" s="254"/>
      <c r="G151" s="254"/>
      <c r="H151" s="254"/>
      <c r="I151" s="199"/>
    </row>
    <row r="152" spans="2:9" s="189" customFormat="1" ht="13.5" customHeight="1">
      <c r="B152" s="193"/>
      <c r="C152" s="198"/>
      <c r="D152" s="198"/>
      <c r="E152" s="199"/>
      <c r="F152" s="254"/>
      <c r="G152" s="254"/>
      <c r="H152" s="254"/>
      <c r="I152" s="199"/>
    </row>
    <row r="153" spans="2:9" s="189" customFormat="1" ht="13.5" customHeight="1">
      <c r="B153" s="193"/>
      <c r="C153" s="198"/>
      <c r="D153" s="198"/>
      <c r="E153" s="199"/>
      <c r="F153" s="254"/>
      <c r="G153" s="254"/>
      <c r="H153" s="254"/>
      <c r="I153" s="199"/>
    </row>
    <row r="154" spans="2:9" s="189" customFormat="1" ht="13.5" customHeight="1">
      <c r="B154" s="193"/>
      <c r="C154" s="198"/>
      <c r="D154" s="198"/>
      <c r="E154" s="199"/>
      <c r="F154" s="254"/>
      <c r="G154" s="254"/>
      <c r="H154" s="254"/>
      <c r="I154" s="199"/>
    </row>
    <row r="155" spans="2:9" s="189" customFormat="1" ht="13.5" customHeight="1">
      <c r="B155" s="193"/>
      <c r="C155" s="198"/>
      <c r="D155" s="198"/>
      <c r="E155" s="199"/>
      <c r="F155" s="254"/>
      <c r="G155" s="254"/>
      <c r="H155" s="254"/>
      <c r="I155" s="199"/>
    </row>
    <row r="156" spans="2:9" s="189" customFormat="1" ht="13.5" customHeight="1">
      <c r="B156" s="193"/>
      <c r="C156" s="198"/>
      <c r="D156" s="198"/>
      <c r="E156" s="199"/>
      <c r="F156" s="254"/>
      <c r="G156" s="254"/>
      <c r="H156" s="254"/>
      <c r="I156" s="199"/>
    </row>
    <row r="157" spans="2:9" s="189" customFormat="1" ht="13.5" customHeight="1">
      <c r="B157" s="193"/>
      <c r="C157" s="198"/>
      <c r="D157" s="198"/>
      <c r="E157" s="199"/>
      <c r="F157" s="254"/>
      <c r="G157" s="254"/>
      <c r="H157" s="254"/>
      <c r="I157" s="199"/>
    </row>
    <row r="158" spans="2:9" s="189" customFormat="1" ht="13.5" customHeight="1">
      <c r="B158" s="193"/>
      <c r="C158" s="198"/>
      <c r="D158" s="198"/>
      <c r="E158" s="199"/>
      <c r="F158" s="254"/>
      <c r="G158" s="254"/>
      <c r="H158" s="254"/>
      <c r="I158" s="199"/>
    </row>
    <row r="159" spans="2:9" s="189" customFormat="1" ht="13.5" customHeight="1">
      <c r="B159" s="193"/>
      <c r="C159" s="198"/>
      <c r="D159" s="198"/>
      <c r="E159" s="199"/>
      <c r="F159" s="254"/>
      <c r="G159" s="254"/>
      <c r="H159" s="254"/>
      <c r="I159" s="199"/>
    </row>
    <row r="160" spans="2:9" s="189" customFormat="1" ht="13.5" customHeight="1">
      <c r="B160" s="193"/>
      <c r="C160" s="198"/>
      <c r="D160" s="198"/>
      <c r="E160" s="199"/>
      <c r="F160" s="254"/>
      <c r="G160" s="254"/>
      <c r="H160" s="254"/>
      <c r="I160" s="199"/>
    </row>
    <row r="161" spans="2:9" s="189" customFormat="1" ht="13.5" customHeight="1">
      <c r="B161" s="193"/>
      <c r="C161" s="198"/>
      <c r="D161" s="198"/>
      <c r="E161" s="199"/>
      <c r="F161" s="254"/>
      <c r="G161" s="254"/>
      <c r="H161" s="254"/>
      <c r="I161" s="199"/>
    </row>
    <row r="162" spans="2:9" s="189" customFormat="1" ht="13.5" customHeight="1">
      <c r="B162" s="193"/>
      <c r="C162" s="198"/>
      <c r="D162" s="198"/>
      <c r="E162" s="199"/>
      <c r="F162" s="254"/>
      <c r="G162" s="254"/>
      <c r="H162" s="254"/>
      <c r="I162" s="199"/>
    </row>
    <row r="163" spans="2:9" s="189" customFormat="1" ht="13.5" customHeight="1">
      <c r="B163" s="193"/>
      <c r="C163" s="198"/>
      <c r="D163" s="198"/>
      <c r="E163" s="199"/>
      <c r="F163" s="254"/>
      <c r="G163" s="254"/>
      <c r="H163" s="254"/>
      <c r="I163" s="199"/>
    </row>
    <row r="164" spans="2:9" s="189" customFormat="1" ht="13.5" customHeight="1">
      <c r="B164" s="193"/>
      <c r="C164" s="198"/>
      <c r="D164" s="198"/>
      <c r="E164" s="199"/>
      <c r="F164" s="254"/>
      <c r="G164" s="254"/>
      <c r="H164" s="254"/>
      <c r="I164" s="199"/>
    </row>
    <row r="165" spans="2:9" s="189" customFormat="1" ht="13.5" customHeight="1">
      <c r="B165" s="193"/>
      <c r="C165" s="198"/>
      <c r="D165" s="198"/>
      <c r="E165" s="199"/>
      <c r="F165" s="254"/>
      <c r="G165" s="254"/>
      <c r="H165" s="254"/>
      <c r="I165" s="199"/>
    </row>
    <row r="166" spans="2:9" s="189" customFormat="1" ht="13.5" customHeight="1">
      <c r="B166" s="193"/>
      <c r="C166" s="198"/>
      <c r="D166" s="198"/>
      <c r="E166" s="199"/>
      <c r="F166" s="254"/>
      <c r="G166" s="254"/>
      <c r="H166" s="254"/>
      <c r="I166" s="199"/>
    </row>
    <row r="167" spans="2:9" s="189" customFormat="1" ht="13.5" customHeight="1">
      <c r="B167" s="193"/>
      <c r="C167" s="198"/>
      <c r="D167" s="198"/>
      <c r="E167" s="199"/>
      <c r="F167" s="254"/>
      <c r="G167" s="254"/>
      <c r="H167" s="254"/>
      <c r="I167" s="199"/>
    </row>
    <row r="168" spans="2:9" s="189" customFormat="1" ht="13.5" customHeight="1">
      <c r="B168" s="193"/>
      <c r="C168" s="198"/>
      <c r="D168" s="198"/>
      <c r="E168" s="199"/>
      <c r="F168" s="254"/>
      <c r="G168" s="254"/>
      <c r="H168" s="254"/>
      <c r="I168" s="199"/>
    </row>
    <row r="169" spans="2:9" s="189" customFormat="1" ht="13.5" customHeight="1">
      <c r="B169" s="193"/>
      <c r="C169" s="198"/>
      <c r="D169" s="198"/>
      <c r="E169" s="199"/>
      <c r="F169" s="254"/>
      <c r="G169" s="254"/>
      <c r="H169" s="254"/>
      <c r="I169" s="199"/>
    </row>
    <row r="170" spans="2:9" s="189" customFormat="1" ht="13.5" customHeight="1">
      <c r="B170" s="193"/>
      <c r="C170" s="198"/>
      <c r="D170" s="198"/>
      <c r="E170" s="199"/>
      <c r="F170" s="254"/>
      <c r="G170" s="254"/>
      <c r="H170" s="254"/>
      <c r="I170" s="199"/>
    </row>
    <row r="171" spans="2:9" s="189" customFormat="1" ht="13.5" customHeight="1">
      <c r="B171" s="193"/>
      <c r="C171" s="198"/>
      <c r="D171" s="198"/>
      <c r="E171" s="199"/>
      <c r="F171" s="254"/>
      <c r="G171" s="254"/>
      <c r="H171" s="254"/>
      <c r="I171" s="199"/>
    </row>
    <row r="172" spans="2:9" s="189" customFormat="1" ht="13.5" customHeight="1">
      <c r="B172" s="193"/>
      <c r="C172" s="198"/>
      <c r="D172" s="198"/>
      <c r="E172" s="199"/>
      <c r="F172" s="254"/>
      <c r="G172" s="254"/>
      <c r="H172" s="254"/>
      <c r="I172" s="199"/>
    </row>
    <row r="173" spans="2:9" s="189" customFormat="1" ht="13.5" customHeight="1">
      <c r="B173" s="193"/>
      <c r="C173" s="198"/>
      <c r="D173" s="198"/>
      <c r="E173" s="199"/>
      <c r="F173" s="254"/>
      <c r="G173" s="254"/>
      <c r="H173" s="254"/>
      <c r="I173" s="199"/>
    </row>
    <row r="174" spans="2:9" s="189" customFormat="1" ht="13.5" customHeight="1">
      <c r="B174" s="193"/>
      <c r="C174" s="198"/>
      <c r="D174" s="198"/>
      <c r="E174" s="199"/>
      <c r="F174" s="254"/>
      <c r="G174" s="254"/>
      <c r="H174" s="254"/>
      <c r="I174" s="199"/>
    </row>
    <row r="175" spans="2:9" s="189" customFormat="1" ht="13.5" customHeight="1">
      <c r="B175" s="193"/>
      <c r="C175" s="198"/>
      <c r="D175" s="198"/>
      <c r="E175" s="199"/>
      <c r="F175" s="254"/>
      <c r="G175" s="254"/>
      <c r="H175" s="254"/>
      <c r="I175" s="199"/>
    </row>
    <row r="176" spans="2:9" s="189" customFormat="1" ht="13.5" customHeight="1">
      <c r="B176" s="193"/>
      <c r="C176" s="198"/>
      <c r="D176" s="198"/>
      <c r="E176" s="199"/>
      <c r="F176" s="254"/>
      <c r="G176" s="254"/>
      <c r="H176" s="254"/>
      <c r="I176" s="199"/>
    </row>
    <row r="177" spans="2:9" s="189" customFormat="1" ht="13.5" customHeight="1">
      <c r="B177" s="193"/>
      <c r="C177" s="198"/>
      <c r="D177" s="198"/>
      <c r="E177" s="199"/>
      <c r="F177" s="254"/>
      <c r="G177" s="254"/>
      <c r="H177" s="254"/>
      <c r="I177" s="199"/>
    </row>
    <row r="178" spans="2:9" s="189" customFormat="1" ht="13.5" customHeight="1">
      <c r="B178" s="193"/>
      <c r="C178" s="198"/>
      <c r="D178" s="198"/>
      <c r="E178" s="199"/>
      <c r="F178" s="254"/>
      <c r="G178" s="254"/>
      <c r="H178" s="254"/>
      <c r="I178" s="199"/>
    </row>
    <row r="179" spans="2:9" s="189" customFormat="1" ht="13.5" customHeight="1">
      <c r="B179" s="193"/>
      <c r="C179" s="198"/>
      <c r="D179" s="198"/>
      <c r="E179" s="199"/>
      <c r="F179" s="254"/>
      <c r="G179" s="254"/>
      <c r="H179" s="254"/>
      <c r="I179" s="199"/>
    </row>
    <row r="180" spans="2:9" s="189" customFormat="1" ht="13.5" customHeight="1">
      <c r="B180" s="193"/>
      <c r="C180" s="198"/>
      <c r="D180" s="198"/>
      <c r="E180" s="199"/>
      <c r="F180" s="254"/>
      <c r="G180" s="254"/>
      <c r="H180" s="254"/>
      <c r="I180" s="199"/>
    </row>
    <row r="181" spans="2:9" s="189" customFormat="1" ht="13.5" customHeight="1">
      <c r="B181" s="193"/>
      <c r="C181" s="198"/>
      <c r="D181" s="198"/>
      <c r="E181" s="199"/>
      <c r="F181" s="254"/>
      <c r="G181" s="254"/>
      <c r="H181" s="254"/>
      <c r="I181" s="199"/>
    </row>
    <row r="182" spans="2:9" s="189" customFormat="1" ht="13.5" customHeight="1">
      <c r="B182" s="193"/>
      <c r="C182" s="198"/>
      <c r="D182" s="198"/>
      <c r="E182" s="199"/>
      <c r="F182" s="254"/>
      <c r="G182" s="254"/>
      <c r="H182" s="254"/>
      <c r="I182" s="199"/>
    </row>
    <row r="183" spans="2:9" s="189" customFormat="1" ht="13.5" customHeight="1">
      <c r="B183" s="193"/>
      <c r="C183" s="198"/>
      <c r="D183" s="198"/>
      <c r="E183" s="199"/>
      <c r="F183" s="254"/>
      <c r="G183" s="254"/>
      <c r="H183" s="254"/>
      <c r="I183" s="199"/>
    </row>
    <row r="184" spans="2:9" s="189" customFormat="1" ht="13.5" customHeight="1">
      <c r="B184" s="193"/>
      <c r="C184" s="198"/>
      <c r="D184" s="198"/>
      <c r="E184" s="199"/>
      <c r="F184" s="254"/>
      <c r="G184" s="254"/>
      <c r="H184" s="254"/>
      <c r="I184" s="199"/>
    </row>
    <row r="185" spans="2:9" s="189" customFormat="1" ht="13.5" customHeight="1">
      <c r="B185" s="193"/>
      <c r="C185" s="198"/>
      <c r="D185" s="198"/>
      <c r="E185" s="199"/>
      <c r="F185" s="254"/>
      <c r="G185" s="254"/>
      <c r="H185" s="254"/>
      <c r="I185" s="199"/>
    </row>
    <row r="186" spans="2:9" s="189" customFormat="1" ht="13.5" customHeight="1">
      <c r="B186" s="193"/>
      <c r="C186" s="198"/>
      <c r="D186" s="198"/>
      <c r="E186" s="199"/>
      <c r="F186" s="254"/>
      <c r="G186" s="254"/>
      <c r="H186" s="254"/>
      <c r="I186" s="199"/>
    </row>
    <row r="187" spans="2:9" s="189" customFormat="1" ht="14.25">
      <c r="B187" s="193"/>
      <c r="C187" s="198"/>
      <c r="D187" s="198"/>
      <c r="E187" s="199"/>
      <c r="F187" s="254"/>
      <c r="G187" s="254"/>
      <c r="H187" s="254"/>
      <c r="I187" s="199"/>
    </row>
    <row r="188" spans="2:9" s="189" customFormat="1" ht="14.25">
      <c r="B188" s="193"/>
      <c r="C188" s="198"/>
      <c r="D188" s="198"/>
      <c r="E188" s="199"/>
      <c r="F188" s="254"/>
      <c r="G188" s="254"/>
      <c r="H188" s="254"/>
      <c r="I188" s="199"/>
    </row>
    <row r="189" spans="2:9" s="189" customFormat="1" ht="14.25">
      <c r="B189" s="193"/>
      <c r="C189" s="198"/>
      <c r="D189" s="198"/>
      <c r="E189" s="199"/>
      <c r="F189" s="254"/>
      <c r="G189" s="254"/>
      <c r="H189" s="254"/>
      <c r="I189" s="199"/>
    </row>
    <row r="190" spans="2:9" s="189" customFormat="1" ht="14.25">
      <c r="B190" s="193"/>
      <c r="C190" s="198"/>
      <c r="D190" s="198"/>
      <c r="E190" s="199"/>
      <c r="F190" s="254"/>
      <c r="G190" s="254"/>
      <c r="H190" s="254"/>
      <c r="I190" s="199"/>
    </row>
    <row r="191" spans="2:9" s="189" customFormat="1" ht="14.25">
      <c r="B191" s="193"/>
      <c r="C191" s="198"/>
      <c r="D191" s="198"/>
      <c r="E191" s="199"/>
      <c r="F191" s="254"/>
      <c r="G191" s="254"/>
      <c r="H191" s="254"/>
      <c r="I191" s="199"/>
    </row>
    <row r="192" spans="2:9" s="189" customFormat="1" ht="14.25">
      <c r="B192" s="193"/>
      <c r="C192" s="198"/>
      <c r="D192" s="198"/>
      <c r="E192" s="199"/>
      <c r="F192" s="254"/>
      <c r="G192" s="254"/>
      <c r="H192" s="254"/>
      <c r="I192" s="199"/>
    </row>
    <row r="193" spans="2:9" s="189" customFormat="1" ht="14.25">
      <c r="B193" s="193"/>
      <c r="C193" s="198"/>
      <c r="D193" s="198"/>
      <c r="E193" s="199"/>
      <c r="F193" s="254"/>
      <c r="G193" s="254"/>
      <c r="H193" s="254"/>
      <c r="I193" s="199"/>
    </row>
    <row r="194" spans="2:9" s="189" customFormat="1" ht="14.25">
      <c r="B194" s="193"/>
      <c r="C194" s="198"/>
      <c r="D194" s="198"/>
      <c r="E194" s="199"/>
      <c r="F194" s="254"/>
      <c r="G194" s="254"/>
      <c r="H194" s="254"/>
      <c r="I194" s="199"/>
    </row>
    <row r="195" spans="2:9" s="189" customFormat="1" ht="14.25">
      <c r="B195" s="193"/>
      <c r="C195" s="198"/>
      <c r="D195" s="198"/>
      <c r="E195" s="199"/>
      <c r="F195" s="254"/>
      <c r="G195" s="254"/>
      <c r="H195" s="254"/>
      <c r="I195" s="199"/>
    </row>
    <row r="196" spans="2:9" s="189" customFormat="1" ht="14.25">
      <c r="B196" s="193"/>
      <c r="C196" s="198"/>
      <c r="D196" s="198"/>
      <c r="E196" s="199"/>
      <c r="F196" s="254"/>
      <c r="G196" s="254"/>
      <c r="H196" s="254"/>
      <c r="I196" s="199"/>
    </row>
    <row r="197" spans="2:9" s="189" customFormat="1" ht="14.25">
      <c r="B197" s="193"/>
      <c r="C197" s="198"/>
      <c r="D197" s="198"/>
      <c r="E197" s="199"/>
      <c r="F197" s="254"/>
      <c r="G197" s="254"/>
      <c r="H197" s="254"/>
      <c r="I197" s="199"/>
    </row>
    <row r="198" spans="2:9" s="189" customFormat="1" ht="14.25">
      <c r="B198" s="193"/>
      <c r="C198" s="198"/>
      <c r="D198" s="198"/>
      <c r="E198" s="199"/>
      <c r="F198" s="254"/>
      <c r="G198" s="254"/>
      <c r="H198" s="254"/>
      <c r="I198" s="199"/>
    </row>
    <row r="199" spans="2:9" s="189" customFormat="1" ht="14.25">
      <c r="B199" s="193"/>
      <c r="C199" s="198"/>
      <c r="D199" s="198"/>
      <c r="E199" s="199"/>
      <c r="F199" s="254"/>
      <c r="G199" s="254"/>
      <c r="H199" s="254"/>
      <c r="I199" s="199"/>
    </row>
    <row r="200" spans="2:9" s="189" customFormat="1" ht="14.25">
      <c r="B200" s="193"/>
      <c r="C200" s="198"/>
      <c r="D200" s="198"/>
      <c r="E200" s="199"/>
      <c r="F200" s="254"/>
      <c r="G200" s="254"/>
      <c r="H200" s="254"/>
      <c r="I200" s="199"/>
    </row>
    <row r="201" spans="2:9" s="189" customFormat="1" ht="14.25">
      <c r="B201" s="193"/>
      <c r="C201" s="198"/>
      <c r="D201" s="198"/>
      <c r="E201" s="199"/>
      <c r="F201" s="254"/>
      <c r="G201" s="254"/>
      <c r="H201" s="254"/>
      <c r="I201" s="199"/>
    </row>
    <row r="202" spans="2:9" s="189" customFormat="1" ht="14.25">
      <c r="B202" s="193"/>
      <c r="C202" s="198"/>
      <c r="D202" s="198"/>
      <c r="E202" s="199"/>
      <c r="F202" s="254"/>
      <c r="G202" s="254"/>
      <c r="H202" s="254"/>
      <c r="I202" s="199"/>
    </row>
    <row r="203" spans="2:9" s="189" customFormat="1" ht="14.25">
      <c r="B203" s="193"/>
      <c r="C203" s="198"/>
      <c r="D203" s="198"/>
      <c r="E203" s="199"/>
      <c r="F203" s="254"/>
      <c r="G203" s="254"/>
      <c r="H203" s="254"/>
      <c r="I203" s="199"/>
    </row>
    <row r="204" spans="2:9" s="189" customFormat="1" ht="14.25">
      <c r="B204" s="193"/>
      <c r="C204" s="198"/>
      <c r="D204" s="198"/>
      <c r="E204" s="199"/>
      <c r="F204" s="254"/>
      <c r="G204" s="254"/>
      <c r="H204" s="254"/>
      <c r="I204" s="199"/>
    </row>
    <row r="205" ht="14.25">
      <c r="A205" s="189"/>
    </row>
    <row r="206" ht="14.25">
      <c r="A206" s="189"/>
    </row>
    <row r="207" ht="14.25">
      <c r="A207" s="189"/>
    </row>
    <row r="208" ht="14.25">
      <c r="A208" s="189"/>
    </row>
    <row r="209" ht="14.25">
      <c r="A209" s="189"/>
    </row>
  </sheetData>
  <sheetProtection/>
  <printOptions/>
  <pageMargins left="0.1968503937007874" right="0.1968503937007874" top="0.35433070866141736" bottom="0.2362204724409449" header="0.2362204724409449" footer="0.15748031496062992"/>
  <pageSetup horizontalDpi="600" verticalDpi="600" orientation="landscape" scale="87" r:id="rId1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Tatiana</cp:lastModifiedBy>
  <cp:lastPrinted>2023-02-02T11:57:46Z</cp:lastPrinted>
  <dcterms:created xsi:type="dcterms:W3CDTF">2006-02-06T08:35:47Z</dcterms:created>
  <dcterms:modified xsi:type="dcterms:W3CDTF">2023-05-22T10:25:31Z</dcterms:modified>
  <cp:category/>
  <cp:version/>
  <cp:contentType/>
  <cp:contentStatus/>
</cp:coreProperties>
</file>